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20" windowHeight="9315" tabRatio="965" activeTab="3"/>
  </bookViews>
  <sheets>
    <sheet name="申込用紙（サンプル)" sheetId="1" r:id="rId1"/>
    <sheet name="申込用紙（男子）" sheetId="2" r:id="rId2"/>
    <sheet name="申込用紙（女子）" sheetId="3" r:id="rId3"/>
    <sheet name="男子個票" sheetId="4" r:id="rId4"/>
    <sheet name="男子リレー個票" sheetId="5" r:id="rId5"/>
    <sheet name="女子個票" sheetId="6" r:id="rId6"/>
    <sheet name="女子リレー個票" sheetId="7" r:id="rId7"/>
    <sheet name="個人票直接記入用" sheetId="8" r:id="rId8"/>
  </sheets>
  <definedNames>
    <definedName name="_xlnm._FilterDatabase" localSheetId="2" hidden="1">'申込用紙（女子）'!$B$7:$O$33</definedName>
    <definedName name="_xlnm._FilterDatabase" localSheetId="1" hidden="1">'申込用紙（男子）'!$B$7:$R$33</definedName>
    <definedName name="_xlnm.Print_Area" localSheetId="7">'個人票直接記入用'!$A$1:$M$34</definedName>
    <definedName name="_xlnm.Print_Area" localSheetId="6">'女子リレー個票'!$A$1:$T$15</definedName>
    <definedName name="_xlnm.Print_Area" localSheetId="0">'申込用紙（サンプル)'!$A$1:$J$40</definedName>
    <definedName name="_xlnm.Print_Area" localSheetId="2">'申込用紙（女子）'!$B$1:$O$40</definedName>
    <definedName name="_xlnm.Print_Area" localSheetId="1">'申込用紙（男子）'!$B$1:$R$40</definedName>
    <definedName name="_xlnm.Print_Area" localSheetId="4">'男子リレー個票'!$A$1:$T$16</definedName>
    <definedName name="_xlnm.Print_Area" localSheetId="3">'男子個票'!$A$1:$S$234</definedName>
    <definedName name="ゼッケン">#REF!</definedName>
  </definedNames>
  <calcPr fullCalcOnLoad="1"/>
</workbook>
</file>

<file path=xl/sharedStrings.xml><?xml version="1.0" encoding="utf-8"?>
<sst xmlns="http://schemas.openxmlformats.org/spreadsheetml/2006/main" count="2156" uniqueCount="161">
  <si>
    <t>ゼッケン</t>
  </si>
  <si>
    <t>名前</t>
  </si>
  <si>
    <t>種目①</t>
  </si>
  <si>
    <t>種目②</t>
  </si>
  <si>
    <t>補欠種目</t>
  </si>
  <si>
    <t>2年100ｍ</t>
  </si>
  <si>
    <t>1年100ｍ</t>
  </si>
  <si>
    <t>3年100ｍ</t>
  </si>
  <si>
    <t>共通200ｍ</t>
  </si>
  <si>
    <t>共通400ｍ</t>
  </si>
  <si>
    <t>共通800ｍ</t>
  </si>
  <si>
    <t>1年1500ｍ</t>
  </si>
  <si>
    <t>2年1500ｍ</t>
  </si>
  <si>
    <t>3年1500ｍ</t>
  </si>
  <si>
    <t>共通3000ｍ</t>
  </si>
  <si>
    <t>走高跳</t>
  </si>
  <si>
    <t>砲丸投</t>
  </si>
  <si>
    <t>三段跳</t>
  </si>
  <si>
    <t>低学年100ｍＨ</t>
  </si>
  <si>
    <t>共通110ｍＨ</t>
  </si>
  <si>
    <t>学校名</t>
  </si>
  <si>
    <t xml:space="preserve">共通4×100mR </t>
  </si>
  <si>
    <t>低学年4×100mR</t>
  </si>
  <si>
    <t>学年</t>
  </si>
  <si>
    <t>1年800ｍ</t>
  </si>
  <si>
    <t>共通1500ｍ</t>
  </si>
  <si>
    <t>3年800ｍ</t>
  </si>
  <si>
    <t>2年800ｍ</t>
  </si>
  <si>
    <t>低学年80ｍＨ</t>
  </si>
  <si>
    <t>共通100ｍＨ</t>
  </si>
  <si>
    <t>×</t>
  </si>
  <si>
    <t>遠征中の連絡先</t>
  </si>
  <si>
    <t>ＴＥＬ</t>
  </si>
  <si>
    <t>監　督　名</t>
  </si>
  <si>
    <t>審判委嘱者名</t>
  </si>
  <si>
    <t>中学校</t>
  </si>
  <si>
    <t>上記の者は、本校在学中の生徒であり、定期健康診断の結果、異常を認めないので大会出場を許可する。</t>
  </si>
  <si>
    <t>印</t>
  </si>
  <si>
    <t>走幅跳</t>
  </si>
  <si>
    <t>県大会参加
○　×</t>
  </si>
  <si>
    <t>○</t>
  </si>
  <si>
    <t>○</t>
  </si>
  <si>
    <t>×</t>
  </si>
  <si>
    <t>(男　子)</t>
  </si>
  <si>
    <t>　引率責任者</t>
  </si>
  <si>
    <t>※　参加料：参加（登録）人数　〔</t>
  </si>
  <si>
    <t>〕円</t>
  </si>
  <si>
    <t>フリガナ</t>
  </si>
  <si>
    <t>リレー</t>
  </si>
  <si>
    <r>
      <t>　　　奄美大島中学校総体　</t>
    </r>
    <r>
      <rPr>
        <b/>
        <u val="single"/>
        <sz val="12"/>
        <rFont val="ＭＳ Ｐゴシック"/>
        <family val="3"/>
      </rPr>
      <t>陸上競技申込書</t>
    </r>
  </si>
  <si>
    <t>(女　子)</t>
  </si>
  <si>
    <t>奄美市立</t>
  </si>
  <si>
    <t>金久</t>
  </si>
  <si>
    <t>下村　健悟</t>
  </si>
  <si>
    <t>田渕　忠明</t>
  </si>
  <si>
    <t xml:space="preserve">ホテルビックマリン（奄美市名瀬長浜町○ー○）
</t>
  </si>
  <si>
    <t>金久　太郎</t>
  </si>
  <si>
    <t>金久　次郎</t>
  </si>
  <si>
    <t>金久　三郎</t>
  </si>
  <si>
    <t>金久　四郎</t>
  </si>
  <si>
    <t>金久　五郎</t>
  </si>
  <si>
    <t>金久　六郎</t>
  </si>
  <si>
    <t>金久　七郎</t>
  </si>
  <si>
    <t>金久　八郎</t>
  </si>
  <si>
    <t>金久　九郎</t>
  </si>
  <si>
    <t>金久　十郎</t>
  </si>
  <si>
    <t>金久　一</t>
  </si>
  <si>
    <t>カネク　タロウ</t>
  </si>
  <si>
    <t>カネク　ジロウ</t>
  </si>
  <si>
    <t>カネク　サブロウ</t>
  </si>
  <si>
    <t>カネク　シロウ</t>
  </si>
  <si>
    <t>カネク　ゴロウ</t>
  </si>
  <si>
    <t>カネク　ロクロウ</t>
  </si>
  <si>
    <t>カネク　シチロウ</t>
  </si>
  <si>
    <t>カネク　ハチロウ</t>
  </si>
  <si>
    <t>カネク　クロウ</t>
  </si>
  <si>
    <t>カネク　ジュウロウ</t>
  </si>
  <si>
    <t>カネク　ハジメ</t>
  </si>
  <si>
    <t>教諭　　　下村　健悟</t>
  </si>
  <si>
    <t>0997-52-0000</t>
  </si>
  <si>
    <t>最高記録</t>
  </si>
  <si>
    <t>大会名</t>
  </si>
  <si>
    <t>場　所</t>
  </si>
  <si>
    <t>所　属</t>
  </si>
  <si>
    <t>種　目</t>
  </si>
  <si>
    <t>氏　名</t>
  </si>
  <si>
    <t>学　年</t>
  </si>
  <si>
    <t>個　　　　　人　　　　　票</t>
  </si>
  <si>
    <t>ナンバー</t>
  </si>
  <si>
    <t>フリガナ</t>
  </si>
  <si>
    <t>タイム</t>
  </si>
  <si>
    <t>ナンバー</t>
  </si>
  <si>
    <t>フリガナ</t>
  </si>
  <si>
    <t>タイム</t>
  </si>
  <si>
    <t>氏　　名</t>
  </si>
  <si>
    <t>学　　年</t>
  </si>
  <si>
    <t>個　　人　　票　（　リレー　）</t>
  </si>
  <si>
    <t>個人申込み票</t>
  </si>
  <si>
    <r>
      <t>（</t>
    </r>
    <r>
      <rPr>
        <b/>
        <sz val="10"/>
        <color indexed="8"/>
        <rFont val="ＭＳ 明朝"/>
        <family val="1"/>
      </rPr>
      <t>男子は白色、女子はピンク</t>
    </r>
    <r>
      <rPr>
        <sz val="10"/>
        <color indexed="8"/>
        <rFont val="ＭＳ 明朝"/>
        <family val="1"/>
      </rPr>
      <t>）ご利用ください。</t>
    </r>
  </si>
  <si>
    <r>
      <t>※補欠についても作成し、右上に</t>
    </r>
    <r>
      <rPr>
        <b/>
        <sz val="11"/>
        <color indexed="8"/>
        <rFont val="ＭＳ 明朝"/>
        <family val="1"/>
      </rPr>
      <t>補</t>
    </r>
    <r>
      <rPr>
        <sz val="11"/>
        <color indexed="8"/>
        <rFont val="ＭＳ 明朝"/>
        <family val="1"/>
      </rPr>
      <t>と明記する。</t>
    </r>
  </si>
  <si>
    <t>※外枠の大きさに切ってご提出ください。</t>
  </si>
  <si>
    <t>種　目</t>
  </si>
  <si>
    <t>ナンバー</t>
  </si>
  <si>
    <t>フリガナ</t>
  </si>
  <si>
    <t>氏　名</t>
  </si>
  <si>
    <t>所　属</t>
  </si>
  <si>
    <t>学　年</t>
  </si>
  <si>
    <t>最高記録</t>
  </si>
  <si>
    <t>タイム</t>
  </si>
  <si>
    <t>大会名</t>
  </si>
  <si>
    <t>場　所</t>
  </si>
  <si>
    <t>　　　個　　　　人　　　　票</t>
  </si>
  <si>
    <t>フリガナ</t>
  </si>
  <si>
    <t>タイム</t>
  </si>
  <si>
    <t>フリガナ</t>
  </si>
  <si>
    <t>タイム</t>
  </si>
  <si>
    <t>補</t>
  </si>
  <si>
    <t>氏　　　名</t>
  </si>
  <si>
    <t>　共通　４×１００ｍリレー</t>
  </si>
  <si>
    <t>（</t>
  </si>
  <si>
    <t>）</t>
  </si>
  <si>
    <t>（</t>
  </si>
  <si>
    <t>　低学年　４×１００ｍリレー</t>
  </si>
  <si>
    <t>種目</t>
  </si>
  <si>
    <t>ゼッケン</t>
  </si>
  <si>
    <t>氏名</t>
  </si>
  <si>
    <t>フリガナ</t>
  </si>
  <si>
    <t>学　年</t>
  </si>
  <si>
    <t>所属</t>
  </si>
  <si>
    <t>（様式①）</t>
  </si>
  <si>
    <t>（様式②）</t>
  </si>
  <si>
    <t>確認用</t>
  </si>
  <si>
    <t>種目</t>
  </si>
  <si>
    <t>選手数</t>
  </si>
  <si>
    <t>補欠</t>
  </si>
  <si>
    <t>校長　　　南　　信一</t>
  </si>
  <si>
    <t>走幅跳　</t>
  </si>
  <si>
    <t>走高跳</t>
  </si>
  <si>
    <t>三段跳</t>
  </si>
  <si>
    <t>砲丸投</t>
  </si>
  <si>
    <t>低4×100mR</t>
  </si>
  <si>
    <t>砲丸投</t>
  </si>
  <si>
    <t>100ｍH</t>
  </si>
  <si>
    <t>低100ｍH</t>
  </si>
  <si>
    <t>110ｍH</t>
  </si>
  <si>
    <t>低80ｍH</t>
  </si>
  <si>
    <t>低学年4×100mR</t>
  </si>
  <si>
    <t>共通4×100mR</t>
  </si>
  <si>
    <t>低学年4×100mR</t>
  </si>
  <si>
    <t>平成　27年　　　6月　　14日</t>
  </si>
  <si>
    <r>
      <t>〕名×</t>
    </r>
    <r>
      <rPr>
        <sz val="11"/>
        <color indexed="8"/>
        <rFont val="ＭＳ Ｐ明朝"/>
        <family val="1"/>
      </rPr>
      <t>5</t>
    </r>
    <r>
      <rPr>
        <sz val="11"/>
        <color indexed="8"/>
        <rFont val="ＭＳ Ｐ明朝"/>
        <family val="1"/>
      </rPr>
      <t>００円　＝　〔</t>
    </r>
  </si>
  <si>
    <r>
      <t>〕名×</t>
    </r>
    <r>
      <rPr>
        <sz val="11"/>
        <color indexed="8"/>
        <rFont val="ＭＳ Ｐ明朝"/>
        <family val="1"/>
      </rPr>
      <t>５</t>
    </r>
    <r>
      <rPr>
        <sz val="11"/>
        <color indexed="8"/>
        <rFont val="ＭＳ Ｐ明朝"/>
        <family val="1"/>
      </rPr>
      <t>００円　＝　〔</t>
    </r>
  </si>
  <si>
    <t>ＴＥＬ</t>
  </si>
  <si>
    <t>ＴＥＬ</t>
  </si>
  <si>
    <t>大島地区中学校総合体育大会
陸上競技　申込書</t>
  </si>
  <si>
    <t>携帯</t>
  </si>
  <si>
    <t>校長</t>
  </si>
  <si>
    <t>教諭</t>
  </si>
  <si>
    <t>携帯</t>
  </si>
  <si>
    <t>年月日</t>
  </si>
  <si>
    <t>　　年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</si>
</sst>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d&quot;日&quot;;@"/>
    <numFmt numFmtId="178" formatCode="mmm\-yyyy"/>
    <numFmt numFmtId="179" formatCode="0_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教科書体"/>
      <family val="1"/>
    </font>
    <font>
      <sz val="11"/>
      <color indexed="8"/>
      <name val="AR P宋朝体M04"/>
      <family val="1"/>
    </font>
    <font>
      <b/>
      <sz val="12"/>
      <name val="ＭＳ Ｐゴシック"/>
      <family val="3"/>
    </font>
    <font>
      <b/>
      <sz val="12"/>
      <name val="AR P宋朝体M04"/>
      <family val="1"/>
    </font>
    <font>
      <b/>
      <sz val="14"/>
      <name val="AR P宋朝体M04"/>
      <family val="1"/>
    </font>
    <font>
      <b/>
      <u val="single"/>
      <sz val="12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24"/>
      <name val="ＭＳ Ｐゴシック"/>
      <family val="3"/>
    </font>
    <font>
      <sz val="9"/>
      <color indexed="8"/>
      <name val="ＭＳ 明朝"/>
      <family val="1"/>
    </font>
    <font>
      <sz val="11"/>
      <name val="ＭＳ Ｐ明朝"/>
      <family val="1"/>
    </font>
    <font>
      <b/>
      <sz val="20"/>
      <color indexed="10"/>
      <name val="ＭＳ 明朝"/>
      <family val="1"/>
    </font>
    <font>
      <sz val="8"/>
      <color indexed="8"/>
      <name val="ＭＳ Ｐゴシック"/>
      <family val="3"/>
    </font>
    <font>
      <b/>
      <sz val="12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b/>
      <sz val="20"/>
      <color indexed="6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56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47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4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35" borderId="12" xfId="0" applyFont="1" applyFill="1" applyBorder="1" applyAlignment="1" applyProtection="1">
      <alignment horizontal="center" vertical="center" shrinkToFit="1"/>
      <protection locked="0"/>
    </xf>
    <xf numFmtId="0" fontId="9" fillId="34" borderId="13" xfId="0" applyFont="1" applyFill="1" applyBorder="1" applyAlignment="1">
      <alignment horizontal="center" vertical="center" shrinkToFit="1"/>
    </xf>
    <xf numFmtId="0" fontId="9" fillId="34" borderId="14" xfId="0" applyFont="1" applyFill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10" fillId="34" borderId="16" xfId="0" applyFont="1" applyFill="1" applyBorder="1" applyAlignment="1">
      <alignment horizontal="center" vertical="center" wrapText="1" shrinkToFit="1"/>
    </xf>
    <xf numFmtId="0" fontId="9" fillId="35" borderId="17" xfId="0" applyFont="1" applyFill="1" applyBorder="1" applyAlignment="1" applyProtection="1">
      <alignment horizontal="center" vertical="center" shrinkToFit="1"/>
      <protection locked="0"/>
    </xf>
    <xf numFmtId="0" fontId="9" fillId="35" borderId="18" xfId="0" applyFont="1" applyFill="1" applyBorder="1" applyAlignment="1" applyProtection="1">
      <alignment horizontal="center" vertical="center" shrinkToFit="1"/>
      <protection locked="0"/>
    </xf>
    <xf numFmtId="0" fontId="9" fillId="35" borderId="19" xfId="0" applyFont="1" applyFill="1" applyBorder="1" applyAlignment="1" applyProtection="1">
      <alignment horizontal="center" vertical="center" shrinkToFit="1"/>
      <protection locked="0"/>
    </xf>
    <xf numFmtId="0" fontId="9" fillId="35" borderId="20" xfId="0" applyFont="1" applyFill="1" applyBorder="1" applyAlignment="1" applyProtection="1">
      <alignment horizontal="center" vertical="center" shrinkToFit="1"/>
      <protection locked="0"/>
    </xf>
    <xf numFmtId="0" fontId="9" fillId="35" borderId="21" xfId="0" applyFont="1" applyFill="1" applyBorder="1" applyAlignment="1" applyProtection="1">
      <alignment horizontal="center" vertical="center" shrinkToFit="1"/>
      <protection locked="0"/>
    </xf>
    <xf numFmtId="0" fontId="9" fillId="35" borderId="20" xfId="0" applyFont="1" applyFill="1" applyBorder="1" applyAlignment="1" applyProtection="1">
      <alignment horizontal="center" vertical="center" shrinkToFit="1"/>
      <protection locked="0"/>
    </xf>
    <xf numFmtId="0" fontId="9" fillId="35" borderId="12" xfId="0" applyFont="1" applyFill="1" applyBorder="1" applyAlignment="1" applyProtection="1">
      <alignment horizontal="center" vertical="center" shrinkToFit="1"/>
      <protection locked="0"/>
    </xf>
    <xf numFmtId="0" fontId="9" fillId="35" borderId="21" xfId="0" applyFont="1" applyFill="1" applyBorder="1" applyAlignment="1" applyProtection="1">
      <alignment horizontal="center" vertical="center" shrinkToFit="1"/>
      <protection locked="0"/>
    </xf>
    <xf numFmtId="0" fontId="9" fillId="35" borderId="22" xfId="0" applyFont="1" applyFill="1" applyBorder="1" applyAlignment="1" applyProtection="1">
      <alignment horizontal="center" vertical="center" shrinkToFit="1"/>
      <protection locked="0"/>
    </xf>
    <xf numFmtId="0" fontId="9" fillId="35" borderId="23" xfId="0" applyFont="1" applyFill="1" applyBorder="1" applyAlignment="1" applyProtection="1">
      <alignment horizontal="center" vertical="center" shrinkToFit="1"/>
      <protection locked="0"/>
    </xf>
    <xf numFmtId="0" fontId="9" fillId="35" borderId="24" xfId="0" applyFont="1" applyFill="1" applyBorder="1" applyAlignment="1" applyProtection="1">
      <alignment horizontal="center" vertical="center" shrinkToFit="1"/>
      <protection locked="0"/>
    </xf>
    <xf numFmtId="0" fontId="9" fillId="35" borderId="25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 shrinkToFit="1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 applyProtection="1">
      <alignment horizontal="center" vertical="center" shrinkToFit="1"/>
      <protection locked="0"/>
    </xf>
    <xf numFmtId="0" fontId="9" fillId="35" borderId="28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9" fontId="9" fillId="35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14" xfId="0" applyFont="1" applyFill="1" applyBorder="1" applyAlignment="1">
      <alignment horizontal="center" vertical="center" shrinkToFit="1"/>
    </xf>
    <xf numFmtId="0" fontId="9" fillId="36" borderId="15" xfId="0" applyFont="1" applyFill="1" applyBorder="1" applyAlignment="1">
      <alignment horizontal="center" vertical="center" shrinkToFit="1"/>
    </xf>
    <xf numFmtId="0" fontId="10" fillId="36" borderId="16" xfId="0" applyFont="1" applyFill="1" applyBorder="1" applyAlignment="1">
      <alignment horizontal="center" vertical="center" wrapText="1" shrinkToFit="1"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9" fillId="35" borderId="25" xfId="0" applyFont="1" applyFill="1" applyBorder="1" applyAlignment="1" applyProtection="1">
      <alignment horizontal="center" vertical="center" shrinkToFit="1"/>
      <protection locked="0"/>
    </xf>
    <xf numFmtId="0" fontId="9" fillId="35" borderId="23" xfId="0" applyFont="1" applyFill="1" applyBorder="1" applyAlignment="1" applyProtection="1">
      <alignment horizontal="center" vertical="center" shrinkToFit="1"/>
      <protection locked="0"/>
    </xf>
    <xf numFmtId="0" fontId="6" fillId="36" borderId="11" xfId="0" applyFont="1" applyFill="1" applyBorder="1" applyAlignment="1">
      <alignment horizontal="center"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35" borderId="0" xfId="0" applyFont="1" applyFill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36" borderId="20" xfId="0" applyFont="1" applyFill="1" applyBorder="1" applyAlignment="1">
      <alignment horizontal="center" vertical="center" shrinkToFit="1"/>
    </xf>
    <xf numFmtId="0" fontId="11" fillId="36" borderId="37" xfId="0" applyFont="1" applyFill="1" applyBorder="1" applyAlignment="1">
      <alignment horizontal="center" vertical="center" shrinkToFit="1"/>
    </xf>
    <xf numFmtId="0" fontId="11" fillId="36" borderId="38" xfId="0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shrinkToFit="1"/>
    </xf>
    <xf numFmtId="0" fontId="17" fillId="36" borderId="41" xfId="0" applyFont="1" applyFill="1" applyBorder="1" applyAlignment="1">
      <alignment vertical="center" shrinkToFit="1"/>
    </xf>
    <xf numFmtId="0" fontId="17" fillId="36" borderId="21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17" fillId="36" borderId="41" xfId="0" applyFont="1" applyFill="1" applyBorder="1" applyAlignment="1">
      <alignment horizontal="center" vertical="center" shrinkToFit="1"/>
    </xf>
    <xf numFmtId="0" fontId="12" fillId="36" borderId="37" xfId="0" applyFont="1" applyFill="1" applyBorder="1" applyAlignment="1">
      <alignment horizontal="center" vertical="center" shrinkToFit="1"/>
    </xf>
    <xf numFmtId="0" fontId="12" fillId="36" borderId="39" xfId="0" applyFont="1" applyFill="1" applyBorder="1" applyAlignment="1">
      <alignment horizontal="center" vertical="center" shrinkToFit="1"/>
    </xf>
    <xf numFmtId="0" fontId="12" fillId="36" borderId="40" xfId="0" applyFont="1" applyFill="1" applyBorder="1" applyAlignment="1">
      <alignment horizontal="center" vertical="center" shrinkToFit="1"/>
    </xf>
    <xf numFmtId="0" fontId="12" fillId="36" borderId="24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1" fillId="36" borderId="3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4" fillId="36" borderId="41" xfId="0" applyFont="1" applyFill="1" applyBorder="1" applyAlignment="1">
      <alignment horizontal="center" vertical="center" shrinkToFit="1"/>
    </xf>
    <xf numFmtId="0" fontId="24" fillId="37" borderId="41" xfId="0" applyFont="1" applyFill="1" applyBorder="1" applyAlignment="1">
      <alignment horizontal="center" vertical="center" shrinkToFit="1"/>
    </xf>
    <xf numFmtId="0" fontId="11" fillId="37" borderId="20" xfId="0" applyFont="1" applyFill="1" applyBorder="1" applyAlignment="1">
      <alignment horizontal="center" vertical="center" shrinkToFit="1"/>
    </xf>
    <xf numFmtId="0" fontId="12" fillId="37" borderId="37" xfId="0" applyFont="1" applyFill="1" applyBorder="1" applyAlignment="1">
      <alignment horizontal="center" vertical="center" shrinkToFit="1"/>
    </xf>
    <xf numFmtId="0" fontId="11" fillId="37" borderId="38" xfId="0" applyFont="1" applyFill="1" applyBorder="1" applyAlignment="1">
      <alignment horizontal="center" vertical="center" shrinkToFit="1"/>
    </xf>
    <xf numFmtId="0" fontId="11" fillId="37" borderId="12" xfId="0" applyFont="1" applyFill="1" applyBorder="1" applyAlignment="1">
      <alignment horizontal="center" vertical="center" shrinkToFit="1"/>
    </xf>
    <xf numFmtId="0" fontId="17" fillId="37" borderId="21" xfId="0" applyFont="1" applyFill="1" applyBorder="1" applyAlignment="1">
      <alignment horizontal="center" vertical="center" shrinkToFit="1"/>
    </xf>
    <xf numFmtId="0" fontId="12" fillId="37" borderId="39" xfId="0" applyFont="1" applyFill="1" applyBorder="1" applyAlignment="1">
      <alignment horizontal="center" vertical="center" shrinkToFit="1"/>
    </xf>
    <xf numFmtId="0" fontId="12" fillId="37" borderId="40" xfId="0" applyFont="1" applyFill="1" applyBorder="1" applyAlignment="1">
      <alignment horizontal="center" vertical="center" shrinkToFit="1"/>
    </xf>
    <xf numFmtId="0" fontId="12" fillId="37" borderId="24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4" fillId="33" borderId="41" xfId="0" applyFont="1" applyFill="1" applyBorder="1" applyAlignment="1">
      <alignment horizontal="center" vertical="center" shrinkToFit="1"/>
    </xf>
    <xf numFmtId="0" fontId="17" fillId="33" borderId="41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12" fillId="33" borderId="37" xfId="0" applyFont="1" applyFill="1" applyBorder="1" applyAlignment="1">
      <alignment horizontal="center" vertical="center" shrinkToFit="1"/>
    </xf>
    <xf numFmtId="0" fontId="11" fillId="33" borderId="38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17" fillId="33" borderId="21" xfId="0" applyFont="1" applyFill="1" applyBorder="1" applyAlignment="1">
      <alignment horizontal="center" vertical="center" shrinkToFit="1"/>
    </xf>
    <xf numFmtId="0" fontId="12" fillId="33" borderId="39" xfId="0" applyFont="1" applyFill="1" applyBorder="1" applyAlignment="1">
      <alignment horizontal="center" vertical="center" shrinkToFit="1"/>
    </xf>
    <xf numFmtId="0" fontId="12" fillId="33" borderId="40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 shrinkToFit="1"/>
    </xf>
    <xf numFmtId="0" fontId="11" fillId="33" borderId="37" xfId="0" applyFont="1" applyFill="1" applyBorder="1" applyAlignment="1">
      <alignment horizontal="center" vertical="center" shrinkToFit="1"/>
    </xf>
    <xf numFmtId="0" fontId="1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1" fillId="33" borderId="38" xfId="0" applyFont="1" applyFill="1" applyBorder="1" applyAlignment="1">
      <alignment horizontal="center" vertical="center" shrinkToFit="1"/>
    </xf>
    <xf numFmtId="0" fontId="17" fillId="33" borderId="41" xfId="0" applyFont="1" applyFill="1" applyBorder="1" applyAlignment="1">
      <alignment vertical="center" shrinkToFit="1"/>
    </xf>
    <xf numFmtId="0" fontId="24" fillId="38" borderId="41" xfId="0" applyFont="1" applyFill="1" applyBorder="1" applyAlignment="1">
      <alignment horizontal="center" vertical="center" shrinkToFit="1"/>
    </xf>
    <xf numFmtId="0" fontId="11" fillId="38" borderId="20" xfId="0" applyFont="1" applyFill="1" applyBorder="1" applyAlignment="1">
      <alignment horizontal="center" vertical="center" shrinkToFit="1"/>
    </xf>
    <xf numFmtId="0" fontId="12" fillId="38" borderId="37" xfId="0" applyFont="1" applyFill="1" applyBorder="1" applyAlignment="1">
      <alignment horizontal="center" vertical="center" shrinkToFit="1"/>
    </xf>
    <xf numFmtId="0" fontId="11" fillId="38" borderId="38" xfId="0" applyFont="1" applyFill="1" applyBorder="1" applyAlignment="1">
      <alignment horizontal="center" vertical="center" shrinkToFit="1"/>
    </xf>
    <xf numFmtId="0" fontId="11" fillId="38" borderId="12" xfId="0" applyFont="1" applyFill="1" applyBorder="1" applyAlignment="1">
      <alignment horizontal="center" vertical="center" shrinkToFit="1"/>
    </xf>
    <xf numFmtId="0" fontId="17" fillId="38" borderId="21" xfId="0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0" fontId="12" fillId="38" borderId="40" xfId="0" applyFont="1" applyFill="1" applyBorder="1" applyAlignment="1">
      <alignment horizontal="center" vertical="center" shrinkToFit="1"/>
    </xf>
    <xf numFmtId="0" fontId="12" fillId="38" borderId="24" xfId="0" applyFont="1" applyFill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26" xfId="0" applyFont="1" applyBorder="1" applyAlignment="1">
      <alignment vertical="center" shrinkToFit="1"/>
    </xf>
    <xf numFmtId="0" fontId="12" fillId="36" borderId="43" xfId="0" applyFont="1" applyFill="1" applyBorder="1" applyAlignment="1">
      <alignment horizontal="center" vertical="center" shrinkToFit="1"/>
    </xf>
    <xf numFmtId="0" fontId="12" fillId="36" borderId="11" xfId="0" applyFont="1" applyFill="1" applyBorder="1" applyAlignment="1">
      <alignment horizontal="center" vertical="center" shrinkToFit="1"/>
    </xf>
    <xf numFmtId="0" fontId="12" fillId="36" borderId="36" xfId="0" applyFont="1" applyFill="1" applyBorder="1" applyAlignment="1">
      <alignment horizontal="center" vertical="center" shrinkToFit="1"/>
    </xf>
    <xf numFmtId="0" fontId="12" fillId="36" borderId="26" xfId="0" applyFont="1" applyFill="1" applyBorder="1" applyAlignment="1">
      <alignment vertical="center" shrinkToFit="1"/>
    </xf>
    <xf numFmtId="0" fontId="12" fillId="36" borderId="44" xfId="0" applyFont="1" applyFill="1" applyBorder="1" applyAlignment="1">
      <alignment horizontal="center" vertical="center" shrinkToFit="1"/>
    </xf>
    <xf numFmtId="0" fontId="22" fillId="36" borderId="39" xfId="0" applyFont="1" applyFill="1" applyBorder="1" applyAlignment="1">
      <alignment horizontal="center" vertical="center" shrinkToFit="1"/>
    </xf>
    <xf numFmtId="0" fontId="22" fillId="36" borderId="40" xfId="0" applyFont="1" applyFill="1" applyBorder="1" applyAlignment="1">
      <alignment horizontal="center" vertical="center" shrinkToFit="1"/>
    </xf>
    <xf numFmtId="0" fontId="22" fillId="36" borderId="24" xfId="0" applyFont="1" applyFill="1" applyBorder="1" applyAlignment="1">
      <alignment horizontal="center" vertical="center" shrinkToFit="1"/>
    </xf>
    <xf numFmtId="0" fontId="12" fillId="36" borderId="43" xfId="0" applyFont="1" applyFill="1" applyBorder="1" applyAlignment="1" applyProtection="1">
      <alignment horizontal="center" vertical="center" shrinkToFit="1"/>
      <protection locked="0"/>
    </xf>
    <xf numFmtId="0" fontId="12" fillId="36" borderId="45" xfId="0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>
      <alignment horizontal="center" vertical="top"/>
    </xf>
    <xf numFmtId="0" fontId="23" fillId="35" borderId="0" xfId="0" applyFont="1" applyFill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 shrinkToFit="1"/>
    </xf>
    <xf numFmtId="0" fontId="9" fillId="36" borderId="46" xfId="0" applyFont="1" applyFill="1" applyBorder="1" applyAlignment="1" applyProtection="1">
      <alignment horizontal="center" vertical="center" shrinkToFit="1"/>
      <protection locked="0"/>
    </xf>
    <xf numFmtId="179" fontId="9" fillId="35" borderId="20" xfId="0" applyNumberFormat="1" applyFont="1" applyFill="1" applyBorder="1" applyAlignment="1" applyProtection="1">
      <alignment horizontal="center" vertical="center" shrinkToFit="1"/>
      <protection locked="0"/>
    </xf>
    <xf numFmtId="0" fontId="12" fillId="39" borderId="43" xfId="0" applyFont="1" applyFill="1" applyBorder="1" applyAlignment="1" applyProtection="1">
      <alignment horizontal="center" vertical="center" shrinkToFit="1"/>
      <protection locked="0"/>
    </xf>
    <xf numFmtId="0" fontId="25" fillId="33" borderId="1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9" fillId="35" borderId="26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10" fillId="34" borderId="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 shrinkToFit="1"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9" fillId="35" borderId="48" xfId="0" applyFont="1" applyFill="1" applyBorder="1" applyAlignment="1" applyProtection="1">
      <alignment horizontal="center" vertical="center" shrinkToFit="1"/>
      <protection locked="0"/>
    </xf>
    <xf numFmtId="0" fontId="9" fillId="36" borderId="47" xfId="0" applyFont="1" applyFill="1" applyBorder="1" applyAlignment="1">
      <alignment horizontal="center" vertical="center" shrinkToFit="1"/>
    </xf>
    <xf numFmtId="0" fontId="9" fillId="35" borderId="49" xfId="0" applyFont="1" applyFill="1" applyBorder="1" applyAlignment="1" applyProtection="1">
      <alignment horizontal="center" vertical="center" shrinkToFit="1"/>
      <protection locked="0"/>
    </xf>
    <xf numFmtId="0" fontId="9" fillId="35" borderId="48" xfId="0" applyFont="1" applyFill="1" applyBorder="1" applyAlignment="1" applyProtection="1">
      <alignment horizontal="center" vertical="center" shrinkToFit="1"/>
      <protection locked="0"/>
    </xf>
    <xf numFmtId="49" fontId="9" fillId="35" borderId="0" xfId="0" applyNumberFormat="1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>
      <alignment horizontal="center" vertical="center"/>
    </xf>
    <xf numFmtId="0" fontId="9" fillId="35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35" borderId="12" xfId="0" applyFont="1" applyFill="1" applyBorder="1" applyAlignment="1" applyProtection="1">
      <alignment horizontal="center" vertical="center" shrinkToFit="1"/>
      <protection locked="0"/>
    </xf>
    <xf numFmtId="0" fontId="9" fillId="35" borderId="21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distributed" vertical="center" shrinkToFit="1"/>
    </xf>
    <xf numFmtId="0" fontId="9" fillId="33" borderId="0" xfId="0" applyFont="1" applyFill="1" applyBorder="1" applyAlignment="1">
      <alignment horizontal="distributed" vertical="center" shrinkToFit="1"/>
    </xf>
    <xf numFmtId="0" fontId="9" fillId="35" borderId="50" xfId="0" applyFont="1" applyFill="1" applyBorder="1" applyAlignment="1" applyProtection="1">
      <alignment horizontal="center" vertical="center" shrinkToFit="1"/>
      <protection locked="0"/>
    </xf>
    <xf numFmtId="0" fontId="9" fillId="35" borderId="44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35" borderId="31" xfId="0" applyFont="1" applyFill="1" applyBorder="1" applyAlignment="1" applyProtection="1">
      <alignment horizontal="left" vertical="center" wrapText="1" shrinkToFit="1"/>
      <protection locked="0"/>
    </xf>
    <xf numFmtId="0" fontId="9" fillId="35" borderId="10" xfId="0" applyFont="1" applyFill="1" applyBorder="1" applyAlignment="1" applyProtection="1">
      <alignment horizontal="left" vertical="center" shrinkToFit="1"/>
      <protection locked="0"/>
    </xf>
    <xf numFmtId="0" fontId="9" fillId="35" borderId="32" xfId="0" applyFont="1" applyFill="1" applyBorder="1" applyAlignment="1" applyProtection="1">
      <alignment horizontal="left" vertical="center" shrinkToFit="1"/>
      <protection locked="0"/>
    </xf>
    <xf numFmtId="0" fontId="9" fillId="35" borderId="51" xfId="0" applyFont="1" applyFill="1" applyBorder="1" applyAlignment="1" applyProtection="1">
      <alignment horizontal="left" vertical="center" shrinkToFit="1"/>
      <protection locked="0"/>
    </xf>
    <xf numFmtId="0" fontId="9" fillId="35" borderId="52" xfId="0" applyFont="1" applyFill="1" applyBorder="1" applyAlignment="1" applyProtection="1">
      <alignment horizontal="left" vertical="center" shrinkToFit="1"/>
      <protection locked="0"/>
    </xf>
    <xf numFmtId="0" fontId="9" fillId="35" borderId="53" xfId="0" applyFont="1" applyFill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>
      <alignment horizontal="left" vertical="center" shrinkToFit="1"/>
    </xf>
    <xf numFmtId="0" fontId="9" fillId="0" borderId="54" xfId="0" applyFont="1" applyBorder="1" applyAlignment="1">
      <alignment horizontal="left" vertical="center" shrinkToFit="1"/>
    </xf>
    <xf numFmtId="0" fontId="9" fillId="35" borderId="38" xfId="0" applyFont="1" applyFill="1" applyBorder="1" applyAlignment="1" applyProtection="1">
      <alignment horizontal="center" vertical="center" shrinkToFit="1"/>
      <protection locked="0"/>
    </xf>
    <xf numFmtId="0" fontId="9" fillId="35" borderId="5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35" borderId="56" xfId="0" applyFont="1" applyFill="1" applyBorder="1" applyAlignment="1" applyProtection="1">
      <alignment horizontal="right" vertical="center" shrinkToFit="1"/>
      <protection locked="0"/>
    </xf>
    <xf numFmtId="0" fontId="9" fillId="35" borderId="35" xfId="0" applyFont="1" applyFill="1" applyBorder="1" applyAlignment="1" applyProtection="1">
      <alignment horizontal="right" vertical="center" shrinkToFit="1"/>
      <protection locked="0"/>
    </xf>
    <xf numFmtId="0" fontId="9" fillId="35" borderId="57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28" borderId="51" xfId="0" applyFont="1" applyFill="1" applyBorder="1" applyAlignment="1" applyProtection="1">
      <alignment horizontal="left" vertical="center" shrinkToFit="1"/>
      <protection locked="0"/>
    </xf>
    <xf numFmtId="0" fontId="9" fillId="28" borderId="52" xfId="0" applyFont="1" applyFill="1" applyBorder="1" applyAlignment="1" applyProtection="1">
      <alignment horizontal="left" vertical="center" shrinkToFit="1"/>
      <protection locked="0"/>
    </xf>
    <xf numFmtId="0" fontId="9" fillId="28" borderId="60" xfId="0" applyFont="1" applyFill="1" applyBorder="1" applyAlignment="1" applyProtection="1">
      <alignment horizontal="left" vertical="center" shrinkToFit="1"/>
      <protection locked="0"/>
    </xf>
    <xf numFmtId="0" fontId="9" fillId="35" borderId="31" xfId="0" applyFont="1" applyFill="1" applyBorder="1" applyAlignment="1" applyProtection="1">
      <alignment horizontal="center" vertical="center" wrapText="1" shrinkToFit="1"/>
      <protection locked="0"/>
    </xf>
    <xf numFmtId="0" fontId="9" fillId="35" borderId="10" xfId="0" applyFont="1" applyFill="1" applyBorder="1" applyAlignment="1" applyProtection="1">
      <alignment horizontal="center" vertical="center" shrinkToFit="1"/>
      <protection locked="0"/>
    </xf>
    <xf numFmtId="0" fontId="9" fillId="35" borderId="32" xfId="0" applyFont="1" applyFill="1" applyBorder="1" applyAlignment="1" applyProtection="1">
      <alignment horizontal="center" vertical="center" shrinkToFit="1"/>
      <protection locked="0"/>
    </xf>
    <xf numFmtId="0" fontId="9" fillId="35" borderId="35" xfId="0" applyFont="1" applyFill="1" applyBorder="1" applyAlignment="1" applyProtection="1">
      <alignment horizontal="center" vertical="center" shrinkToFit="1"/>
      <protection locked="0"/>
    </xf>
    <xf numFmtId="0" fontId="9" fillId="35" borderId="11" xfId="0" applyFont="1" applyFill="1" applyBorder="1" applyAlignment="1" applyProtection="1">
      <alignment horizontal="center" vertical="center" shrinkToFit="1"/>
      <protection locked="0"/>
    </xf>
    <xf numFmtId="0" fontId="9" fillId="35" borderId="36" xfId="0" applyFont="1" applyFill="1" applyBorder="1" applyAlignment="1" applyProtection="1">
      <alignment horizontal="center" vertical="center" shrinkToFit="1"/>
      <protection locked="0"/>
    </xf>
    <xf numFmtId="0" fontId="9" fillId="35" borderId="26" xfId="0" applyFont="1" applyFill="1" applyBorder="1" applyAlignment="1" applyProtection="1">
      <alignment horizontal="left" vertical="center"/>
      <protection locked="0"/>
    </xf>
    <xf numFmtId="0" fontId="9" fillId="35" borderId="11" xfId="0" applyFont="1" applyFill="1" applyBorder="1" applyAlignment="1" applyProtection="1">
      <alignment horizontal="left" vertical="center"/>
      <protection locked="0"/>
    </xf>
    <xf numFmtId="0" fontId="26" fillId="0" borderId="5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9" fillId="28" borderId="31" xfId="0" applyFont="1" applyFill="1" applyBorder="1" applyAlignment="1">
      <alignment horizontal="left" vertical="center" shrinkToFit="1"/>
    </xf>
    <xf numFmtId="0" fontId="9" fillId="28" borderId="10" xfId="0" applyFont="1" applyFill="1" applyBorder="1" applyAlignment="1">
      <alignment horizontal="left" vertical="center" shrinkToFit="1"/>
    </xf>
    <xf numFmtId="0" fontId="9" fillId="28" borderId="54" xfId="0" applyFont="1" applyFill="1" applyBorder="1" applyAlignment="1">
      <alignment horizontal="left" vertical="center" shrinkToFit="1"/>
    </xf>
    <xf numFmtId="0" fontId="0" fillId="33" borderId="12" xfId="0" applyFill="1" applyBorder="1" applyAlignment="1">
      <alignment horizontal="center" vertical="center"/>
    </xf>
    <xf numFmtId="0" fontId="11" fillId="33" borderId="61" xfId="0" applyFont="1" applyFill="1" applyBorder="1" applyAlignment="1" applyProtection="1">
      <alignment horizontal="center" vertical="center" shrinkToFit="1"/>
      <protection locked="0"/>
    </xf>
    <xf numFmtId="0" fontId="11" fillId="33" borderId="62" xfId="0" applyFont="1" applyFill="1" applyBorder="1" applyAlignment="1" applyProtection="1">
      <alignment horizontal="center" vertical="center" shrinkToFit="1"/>
      <protection locked="0"/>
    </xf>
    <xf numFmtId="0" fontId="11" fillId="33" borderId="63" xfId="0" applyFont="1" applyFill="1" applyBorder="1" applyAlignment="1" applyProtection="1">
      <alignment horizontal="center" vertical="center" shrinkToFit="1"/>
      <protection locked="0"/>
    </xf>
    <xf numFmtId="0" fontId="17" fillId="33" borderId="50" xfId="0" applyNumberFormat="1" applyFont="1" applyFill="1" applyBorder="1" applyAlignment="1">
      <alignment horizontal="center" vertical="center" shrinkToFit="1"/>
    </xf>
    <xf numFmtId="0" fontId="17" fillId="33" borderId="26" xfId="0" applyNumberFormat="1" applyFont="1" applyFill="1" applyBorder="1" applyAlignment="1">
      <alignment horizontal="center" vertical="center" shrinkToFit="1"/>
    </xf>
    <xf numFmtId="0" fontId="17" fillId="33" borderId="44" xfId="0" applyNumberFormat="1" applyFont="1" applyFill="1" applyBorder="1" applyAlignment="1">
      <alignment horizontal="center" vertical="center" shrinkToFit="1"/>
    </xf>
    <xf numFmtId="0" fontId="11" fillId="33" borderId="64" xfId="0" applyFont="1" applyFill="1" applyBorder="1" applyAlignment="1" applyProtection="1">
      <alignment horizontal="center" vertical="center" shrinkToFit="1"/>
      <protection locked="0"/>
    </xf>
    <xf numFmtId="0" fontId="11" fillId="33" borderId="65" xfId="0" applyFont="1" applyFill="1" applyBorder="1" applyAlignment="1" applyProtection="1">
      <alignment horizontal="center" vertical="center" shrinkToFit="1"/>
      <protection locked="0"/>
    </xf>
    <xf numFmtId="0" fontId="11" fillId="33" borderId="66" xfId="0" applyFont="1" applyFill="1" applyBorder="1" applyAlignment="1" applyProtection="1">
      <alignment horizontal="center" vertical="center" shrinkToFit="1"/>
      <protection locked="0"/>
    </xf>
    <xf numFmtId="0" fontId="11" fillId="38" borderId="64" xfId="0" applyFont="1" applyFill="1" applyBorder="1" applyAlignment="1" applyProtection="1">
      <alignment horizontal="center" vertical="center" shrinkToFit="1"/>
      <protection locked="0"/>
    </xf>
    <xf numFmtId="0" fontId="11" fillId="38" borderId="65" xfId="0" applyFont="1" applyFill="1" applyBorder="1" applyAlignment="1" applyProtection="1">
      <alignment horizontal="center" vertical="center" shrinkToFit="1"/>
      <protection locked="0"/>
    </xf>
    <xf numFmtId="0" fontId="11" fillId="38" borderId="66" xfId="0" applyFont="1" applyFill="1" applyBorder="1" applyAlignment="1" applyProtection="1">
      <alignment horizontal="center" vertical="center" shrinkToFit="1"/>
      <protection locked="0"/>
    </xf>
    <xf numFmtId="0" fontId="11" fillId="33" borderId="42" xfId="0" applyFont="1" applyFill="1" applyBorder="1" applyAlignment="1">
      <alignment horizontal="center" vertical="center" shrinkToFit="1"/>
    </xf>
    <xf numFmtId="0" fontId="11" fillId="33" borderId="32" xfId="0" applyFont="1" applyFill="1" applyBorder="1" applyAlignment="1">
      <alignment horizontal="center" vertical="center" shrinkToFit="1"/>
    </xf>
    <xf numFmtId="0" fontId="11" fillId="33" borderId="67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center" vertical="center" shrinkToFit="1"/>
    </xf>
    <xf numFmtId="0" fontId="11" fillId="33" borderId="68" xfId="0" applyFont="1" applyFill="1" applyBorder="1" applyAlignment="1">
      <alignment horizontal="center" vertical="center" shrinkToFit="1"/>
    </xf>
    <xf numFmtId="0" fontId="11" fillId="33" borderId="53" xfId="0" applyFont="1" applyFill="1" applyBorder="1" applyAlignment="1">
      <alignment horizontal="center" vertical="center" shrinkToFit="1"/>
    </xf>
    <xf numFmtId="0" fontId="11" fillId="33" borderId="69" xfId="0" applyFont="1" applyFill="1" applyBorder="1" applyAlignment="1" applyProtection="1">
      <alignment horizontal="center" vertical="center" shrinkToFit="1"/>
      <protection locked="0"/>
    </xf>
    <xf numFmtId="0" fontId="11" fillId="33" borderId="70" xfId="0" applyFont="1" applyFill="1" applyBorder="1" applyAlignment="1" applyProtection="1">
      <alignment horizontal="center" vertical="center" shrinkToFit="1"/>
      <protection locked="0"/>
    </xf>
    <xf numFmtId="0" fontId="11" fillId="33" borderId="71" xfId="0" applyFont="1" applyFill="1" applyBorder="1" applyAlignment="1" applyProtection="1">
      <alignment horizontal="center" vertical="center" shrinkToFit="1"/>
      <protection locked="0"/>
    </xf>
    <xf numFmtId="0" fontId="11" fillId="38" borderId="42" xfId="0" applyFont="1" applyFill="1" applyBorder="1" applyAlignment="1">
      <alignment horizontal="center" vertical="center" shrinkToFit="1"/>
    </xf>
    <xf numFmtId="0" fontId="11" fillId="38" borderId="32" xfId="0" applyFont="1" applyFill="1" applyBorder="1" applyAlignment="1">
      <alignment horizontal="center" vertical="center" shrinkToFit="1"/>
    </xf>
    <xf numFmtId="0" fontId="11" fillId="38" borderId="67" xfId="0" applyFont="1" applyFill="1" applyBorder="1" applyAlignment="1">
      <alignment horizontal="center" vertical="center" shrinkToFit="1"/>
    </xf>
    <xf numFmtId="0" fontId="11" fillId="38" borderId="34" xfId="0" applyFont="1" applyFill="1" applyBorder="1" applyAlignment="1">
      <alignment horizontal="center" vertical="center" shrinkToFit="1"/>
    </xf>
    <xf numFmtId="0" fontId="11" fillId="38" borderId="68" xfId="0" applyFont="1" applyFill="1" applyBorder="1" applyAlignment="1">
      <alignment horizontal="center" vertical="center" shrinkToFit="1"/>
    </xf>
    <xf numFmtId="0" fontId="11" fillId="38" borderId="53" xfId="0" applyFont="1" applyFill="1" applyBorder="1" applyAlignment="1">
      <alignment horizontal="center" vertical="center" shrinkToFit="1"/>
    </xf>
    <xf numFmtId="0" fontId="11" fillId="38" borderId="69" xfId="0" applyFont="1" applyFill="1" applyBorder="1" applyAlignment="1" applyProtection="1">
      <alignment horizontal="center" vertical="center" shrinkToFit="1"/>
      <protection locked="0"/>
    </xf>
    <xf numFmtId="0" fontId="11" fillId="38" borderId="70" xfId="0" applyFont="1" applyFill="1" applyBorder="1" applyAlignment="1" applyProtection="1">
      <alignment horizontal="center" vertical="center" shrinkToFit="1"/>
      <protection locked="0"/>
    </xf>
    <xf numFmtId="0" fontId="11" fillId="38" borderId="71" xfId="0" applyFont="1" applyFill="1" applyBorder="1" applyAlignment="1" applyProtection="1">
      <alignment horizontal="center" vertical="center" shrinkToFit="1"/>
      <protection locked="0"/>
    </xf>
    <xf numFmtId="0" fontId="11" fillId="38" borderId="72" xfId="0" applyFont="1" applyFill="1" applyBorder="1" applyAlignment="1">
      <alignment horizontal="center" vertical="center" shrinkToFit="1"/>
    </xf>
    <xf numFmtId="0" fontId="11" fillId="38" borderId="73" xfId="0" applyFont="1" applyFill="1" applyBorder="1" applyAlignment="1">
      <alignment horizontal="center" vertical="center" shrinkToFit="1"/>
    </xf>
    <xf numFmtId="0" fontId="11" fillId="38" borderId="61" xfId="0" applyFont="1" applyFill="1" applyBorder="1" applyAlignment="1" applyProtection="1">
      <alignment horizontal="center" vertical="center" shrinkToFit="1"/>
      <protection locked="0"/>
    </xf>
    <xf numFmtId="0" fontId="11" fillId="38" borderId="62" xfId="0" applyFont="1" applyFill="1" applyBorder="1" applyAlignment="1" applyProtection="1">
      <alignment horizontal="center" vertical="center" shrinkToFit="1"/>
      <protection locked="0"/>
    </xf>
    <xf numFmtId="0" fontId="11" fillId="38" borderId="63" xfId="0" applyFont="1" applyFill="1" applyBorder="1" applyAlignment="1" applyProtection="1">
      <alignment horizontal="center" vertical="center" shrinkToFit="1"/>
      <protection locked="0"/>
    </xf>
    <xf numFmtId="0" fontId="19" fillId="38" borderId="31" xfId="0" applyFont="1" applyFill="1" applyBorder="1" applyAlignment="1">
      <alignment horizontal="center" vertical="center" shrinkToFit="1"/>
    </xf>
    <xf numFmtId="0" fontId="19" fillId="38" borderId="10" xfId="0" applyFont="1" applyFill="1" applyBorder="1" applyAlignment="1">
      <alignment horizontal="center" vertical="center" shrinkToFit="1"/>
    </xf>
    <xf numFmtId="0" fontId="19" fillId="38" borderId="32" xfId="0" applyFont="1" applyFill="1" applyBorder="1" applyAlignment="1">
      <alignment horizontal="center" vertical="center" shrinkToFit="1"/>
    </xf>
    <xf numFmtId="0" fontId="19" fillId="38" borderId="35" xfId="0" applyFont="1" applyFill="1" applyBorder="1" applyAlignment="1">
      <alignment horizontal="center" vertical="center" shrinkToFit="1"/>
    </xf>
    <xf numFmtId="0" fontId="19" fillId="38" borderId="11" xfId="0" applyFont="1" applyFill="1" applyBorder="1" applyAlignment="1">
      <alignment horizontal="center" vertical="center" shrinkToFit="1"/>
    </xf>
    <xf numFmtId="0" fontId="19" fillId="38" borderId="36" xfId="0" applyFont="1" applyFill="1" applyBorder="1" applyAlignment="1">
      <alignment horizontal="center" vertical="center" shrinkToFit="1"/>
    </xf>
    <xf numFmtId="0" fontId="12" fillId="38" borderId="69" xfId="0" applyFont="1" applyFill="1" applyBorder="1" applyAlignment="1">
      <alignment horizontal="center" vertical="center" shrinkToFit="1"/>
    </xf>
    <xf numFmtId="0" fontId="12" fillId="38" borderId="70" xfId="0" applyFont="1" applyFill="1" applyBorder="1" applyAlignment="1">
      <alignment horizontal="center" vertical="center" shrinkToFit="1"/>
    </xf>
    <xf numFmtId="0" fontId="12" fillId="38" borderId="71" xfId="0" applyFont="1" applyFill="1" applyBorder="1" applyAlignment="1">
      <alignment horizontal="center" vertical="center" shrinkToFit="1"/>
    </xf>
    <xf numFmtId="0" fontId="20" fillId="33" borderId="74" xfId="0" applyFont="1" applyFill="1" applyBorder="1" applyAlignment="1">
      <alignment horizontal="center" vertical="center" shrinkToFit="1"/>
    </xf>
    <xf numFmtId="0" fontId="20" fillId="33" borderId="75" xfId="0" applyFont="1" applyFill="1" applyBorder="1" applyAlignment="1">
      <alignment horizontal="center" vertical="center" shrinkToFit="1"/>
    </xf>
    <xf numFmtId="0" fontId="20" fillId="33" borderId="76" xfId="0" applyFont="1" applyFill="1" applyBorder="1" applyAlignment="1">
      <alignment horizontal="center" vertical="center" shrinkToFit="1"/>
    </xf>
    <xf numFmtId="0" fontId="20" fillId="38" borderId="74" xfId="0" applyFont="1" applyFill="1" applyBorder="1" applyAlignment="1">
      <alignment horizontal="center" vertical="center" shrinkToFit="1"/>
    </xf>
    <xf numFmtId="0" fontId="20" fillId="38" borderId="75" xfId="0" applyFont="1" applyFill="1" applyBorder="1" applyAlignment="1">
      <alignment horizontal="center" vertical="center" shrinkToFit="1"/>
    </xf>
    <xf numFmtId="0" fontId="20" fillId="38" borderId="76" xfId="0" applyFont="1" applyFill="1" applyBorder="1" applyAlignment="1">
      <alignment horizontal="center" vertical="center" shrinkToFit="1"/>
    </xf>
    <xf numFmtId="0" fontId="19" fillId="33" borderId="50" xfId="0" applyFont="1" applyFill="1" applyBorder="1" applyAlignment="1">
      <alignment horizontal="center" vertical="center" shrinkToFit="1"/>
    </xf>
    <xf numFmtId="0" fontId="19" fillId="33" borderId="26" xfId="0" applyFont="1" applyFill="1" applyBorder="1" applyAlignment="1">
      <alignment horizontal="center" vertical="center" shrinkToFit="1"/>
    </xf>
    <xf numFmtId="0" fontId="19" fillId="33" borderId="77" xfId="0" applyFont="1" applyFill="1" applyBorder="1" applyAlignment="1">
      <alignment horizontal="center" vertical="center" shrinkToFit="1"/>
    </xf>
    <xf numFmtId="0" fontId="19" fillId="38" borderId="50" xfId="0" applyFont="1" applyFill="1" applyBorder="1" applyAlignment="1">
      <alignment horizontal="center" vertical="center" shrinkToFit="1"/>
    </xf>
    <xf numFmtId="0" fontId="19" fillId="38" borderId="26" xfId="0" applyFont="1" applyFill="1" applyBorder="1" applyAlignment="1">
      <alignment horizontal="center" vertical="center" shrinkToFit="1"/>
    </xf>
    <xf numFmtId="0" fontId="19" fillId="38" borderId="77" xfId="0" applyFont="1" applyFill="1" applyBorder="1" applyAlignment="1">
      <alignment horizontal="center" vertical="center" shrinkToFit="1"/>
    </xf>
    <xf numFmtId="0" fontId="11" fillId="33" borderId="72" xfId="0" applyFont="1" applyFill="1" applyBorder="1" applyAlignment="1">
      <alignment horizontal="center" vertical="center" shrinkToFit="1"/>
    </xf>
    <xf numFmtId="0" fontId="11" fillId="33" borderId="73" xfId="0" applyFont="1" applyFill="1" applyBorder="1" applyAlignment="1">
      <alignment horizontal="center" vertical="center" shrinkToFit="1"/>
    </xf>
    <xf numFmtId="0" fontId="18" fillId="33" borderId="31" xfId="0" applyFont="1" applyFill="1" applyBorder="1" applyAlignment="1">
      <alignment horizontal="center" vertical="center" shrinkToFit="1"/>
    </xf>
    <xf numFmtId="0" fontId="18" fillId="33" borderId="10" xfId="0" applyFont="1" applyFill="1" applyBorder="1" applyAlignment="1">
      <alignment horizontal="center"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8" fillId="33" borderId="35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 shrinkToFit="1"/>
    </xf>
    <xf numFmtId="0" fontId="12" fillId="33" borderId="69" xfId="0" applyFont="1" applyFill="1" applyBorder="1" applyAlignment="1">
      <alignment horizontal="center" vertical="center" shrinkToFit="1"/>
    </xf>
    <xf numFmtId="0" fontId="12" fillId="33" borderId="70" xfId="0" applyFont="1" applyFill="1" applyBorder="1" applyAlignment="1">
      <alignment horizontal="center" vertical="center" shrinkToFit="1"/>
    </xf>
    <xf numFmtId="0" fontId="12" fillId="33" borderId="71" xfId="0" applyFont="1" applyFill="1" applyBorder="1" applyAlignment="1">
      <alignment horizontal="center" vertical="center" shrinkToFit="1"/>
    </xf>
    <xf numFmtId="0" fontId="17" fillId="33" borderId="78" xfId="0" applyFont="1" applyFill="1" applyBorder="1" applyAlignment="1">
      <alignment horizontal="center" vertical="center" shrinkToFit="1"/>
    </xf>
    <xf numFmtId="0" fontId="17" fillId="33" borderId="59" xfId="0" applyFont="1" applyFill="1" applyBorder="1" applyAlignment="1">
      <alignment horizontal="center" vertical="center" shrinkToFit="1"/>
    </xf>
    <xf numFmtId="0" fontId="17" fillId="38" borderId="78" xfId="0" applyFont="1" applyFill="1" applyBorder="1" applyAlignment="1">
      <alignment horizontal="center" vertical="center" shrinkToFit="1"/>
    </xf>
    <xf numFmtId="0" fontId="17" fillId="38" borderId="59" xfId="0" applyFont="1" applyFill="1" applyBorder="1" applyAlignment="1">
      <alignment horizontal="center" vertical="center" shrinkToFit="1"/>
    </xf>
    <xf numFmtId="0" fontId="17" fillId="38" borderId="50" xfId="0" applyNumberFormat="1" applyFont="1" applyFill="1" applyBorder="1" applyAlignment="1">
      <alignment horizontal="center" vertical="center" shrinkToFit="1"/>
    </xf>
    <xf numFmtId="0" fontId="17" fillId="38" borderId="26" xfId="0" applyNumberFormat="1" applyFont="1" applyFill="1" applyBorder="1" applyAlignment="1">
      <alignment horizontal="center" vertical="center" shrinkToFit="1"/>
    </xf>
    <xf numFmtId="0" fontId="17" fillId="38" borderId="44" xfId="0" applyNumberFormat="1" applyFont="1" applyFill="1" applyBorder="1" applyAlignment="1">
      <alignment horizontal="center" vertical="center" shrinkToFit="1"/>
    </xf>
    <xf numFmtId="0" fontId="19" fillId="33" borderId="31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19" fillId="33" borderId="32" xfId="0" applyFont="1" applyFill="1" applyBorder="1" applyAlignment="1">
      <alignment horizontal="center" vertical="center" shrinkToFit="1"/>
    </xf>
    <xf numFmtId="0" fontId="19" fillId="33" borderId="35" xfId="0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  <xf numFmtId="0" fontId="19" fillId="33" borderId="36" xfId="0" applyFont="1" applyFill="1" applyBorder="1" applyAlignment="1">
      <alignment horizontal="center" vertical="center" shrinkToFit="1"/>
    </xf>
    <xf numFmtId="0" fontId="11" fillId="33" borderId="74" xfId="0" applyFont="1" applyFill="1" applyBorder="1" applyAlignment="1">
      <alignment horizontal="center" vertical="center" shrinkToFit="1"/>
    </xf>
    <xf numFmtId="0" fontId="11" fillId="33" borderId="75" xfId="0" applyFont="1" applyFill="1" applyBorder="1" applyAlignment="1">
      <alignment horizontal="center" vertical="center" shrinkToFit="1"/>
    </xf>
    <xf numFmtId="0" fontId="11" fillId="33" borderId="76" xfId="0" applyFont="1" applyFill="1" applyBorder="1" applyAlignment="1">
      <alignment horizontal="center" vertical="center" shrinkToFit="1"/>
    </xf>
    <xf numFmtId="0" fontId="11" fillId="33" borderId="69" xfId="0" applyFont="1" applyFill="1" applyBorder="1" applyAlignment="1">
      <alignment horizontal="center" vertical="center" shrinkToFit="1"/>
    </xf>
    <xf numFmtId="0" fontId="11" fillId="33" borderId="70" xfId="0" applyFont="1" applyFill="1" applyBorder="1" applyAlignment="1">
      <alignment horizontal="center" vertical="center" shrinkToFit="1"/>
    </xf>
    <xf numFmtId="0" fontId="11" fillId="33" borderId="71" xfId="0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1" fillId="39" borderId="39" xfId="0" applyFont="1" applyFill="1" applyBorder="1" applyAlignment="1" applyProtection="1">
      <alignment horizontal="center" vertical="center" shrinkToFit="1"/>
      <protection locked="0"/>
    </xf>
    <xf numFmtId="0" fontId="11" fillId="39" borderId="79" xfId="0" applyFont="1" applyFill="1" applyBorder="1" applyAlignment="1" applyProtection="1">
      <alignment horizontal="center" vertical="center" shrinkToFit="1"/>
      <protection locked="0"/>
    </xf>
    <xf numFmtId="0" fontId="11" fillId="39" borderId="40" xfId="0" applyFont="1" applyFill="1" applyBorder="1" applyAlignment="1" applyProtection="1">
      <alignment horizontal="center" vertical="center" shrinkToFit="1"/>
      <protection locked="0"/>
    </xf>
    <xf numFmtId="0" fontId="11" fillId="39" borderId="80" xfId="0" applyFont="1" applyFill="1" applyBorder="1" applyAlignment="1" applyProtection="1">
      <alignment horizontal="center" vertical="center" shrinkToFit="1"/>
      <protection locked="0"/>
    </xf>
    <xf numFmtId="0" fontId="11" fillId="39" borderId="24" xfId="0" applyFont="1" applyFill="1" applyBorder="1" applyAlignment="1" applyProtection="1">
      <alignment horizontal="center" vertical="center" shrinkToFit="1"/>
      <protection locked="0"/>
    </xf>
    <xf numFmtId="0" fontId="11" fillId="39" borderId="81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7" fillId="36" borderId="50" xfId="0" applyNumberFormat="1" applyFont="1" applyFill="1" applyBorder="1" applyAlignment="1">
      <alignment horizontal="center" vertical="center" shrinkToFit="1"/>
    </xf>
    <xf numFmtId="0" fontId="17" fillId="36" borderId="26" xfId="0" applyNumberFormat="1" applyFont="1" applyFill="1" applyBorder="1" applyAlignment="1">
      <alignment horizontal="center" vertical="center" shrinkToFit="1"/>
    </xf>
    <xf numFmtId="0" fontId="17" fillId="36" borderId="44" xfId="0" applyNumberFormat="1" applyFont="1" applyFill="1" applyBorder="1" applyAlignment="1">
      <alignment horizontal="center" vertical="center" shrinkToFit="1"/>
    </xf>
    <xf numFmtId="0" fontId="11" fillId="37" borderId="42" xfId="0" applyFont="1" applyFill="1" applyBorder="1" applyAlignment="1">
      <alignment horizontal="center" vertical="center" shrinkToFit="1"/>
    </xf>
    <xf numFmtId="0" fontId="11" fillId="37" borderId="32" xfId="0" applyFont="1" applyFill="1" applyBorder="1" applyAlignment="1">
      <alignment horizontal="center" vertical="center" shrinkToFit="1"/>
    </xf>
    <xf numFmtId="0" fontId="11" fillId="37" borderId="67" xfId="0" applyFont="1" applyFill="1" applyBorder="1" applyAlignment="1">
      <alignment horizontal="center" vertical="center" shrinkToFit="1"/>
    </xf>
    <xf numFmtId="0" fontId="11" fillId="37" borderId="34" xfId="0" applyFont="1" applyFill="1" applyBorder="1" applyAlignment="1">
      <alignment horizontal="center" vertical="center" shrinkToFit="1"/>
    </xf>
    <xf numFmtId="0" fontId="11" fillId="37" borderId="68" xfId="0" applyFont="1" applyFill="1" applyBorder="1" applyAlignment="1">
      <alignment horizontal="center" vertical="center" shrinkToFit="1"/>
    </xf>
    <xf numFmtId="0" fontId="11" fillId="37" borderId="53" xfId="0" applyFont="1" applyFill="1" applyBorder="1" applyAlignment="1">
      <alignment horizontal="center" vertical="center" shrinkToFit="1"/>
    </xf>
    <xf numFmtId="0" fontId="11" fillId="37" borderId="69" xfId="0" applyFont="1" applyFill="1" applyBorder="1" applyAlignment="1" applyProtection="1">
      <alignment horizontal="center" vertical="center" shrinkToFit="1"/>
      <protection locked="0"/>
    </xf>
    <xf numFmtId="0" fontId="11" fillId="37" borderId="70" xfId="0" applyFont="1" applyFill="1" applyBorder="1" applyAlignment="1" applyProtection="1">
      <alignment horizontal="center" vertical="center" shrinkToFit="1"/>
      <protection locked="0"/>
    </xf>
    <xf numFmtId="0" fontId="11" fillId="37" borderId="71" xfId="0" applyFont="1" applyFill="1" applyBorder="1" applyAlignment="1" applyProtection="1">
      <alignment horizontal="center" vertical="center" shrinkToFit="1"/>
      <protection locked="0"/>
    </xf>
    <xf numFmtId="0" fontId="11" fillId="37" borderId="61" xfId="0" applyFont="1" applyFill="1" applyBorder="1" applyAlignment="1" applyProtection="1">
      <alignment horizontal="center" vertical="center" shrinkToFit="1"/>
      <protection locked="0"/>
    </xf>
    <xf numFmtId="0" fontId="11" fillId="37" borderId="62" xfId="0" applyFont="1" applyFill="1" applyBorder="1" applyAlignment="1" applyProtection="1">
      <alignment horizontal="center" vertical="center" shrinkToFit="1"/>
      <protection locked="0"/>
    </xf>
    <xf numFmtId="0" fontId="11" fillId="37" borderId="63" xfId="0" applyFont="1" applyFill="1" applyBorder="1" applyAlignment="1" applyProtection="1">
      <alignment horizontal="center" vertical="center" shrinkToFit="1"/>
      <protection locked="0"/>
    </xf>
    <xf numFmtId="0" fontId="11" fillId="37" borderId="64" xfId="0" applyFont="1" applyFill="1" applyBorder="1" applyAlignment="1" applyProtection="1">
      <alignment horizontal="center" vertical="center" shrinkToFit="1"/>
      <protection locked="0"/>
    </xf>
    <xf numFmtId="0" fontId="11" fillId="37" borderId="65" xfId="0" applyFont="1" applyFill="1" applyBorder="1" applyAlignment="1" applyProtection="1">
      <alignment horizontal="center" vertical="center" shrinkToFit="1"/>
      <protection locked="0"/>
    </xf>
    <xf numFmtId="0" fontId="11" fillId="37" borderId="66" xfId="0" applyFont="1" applyFill="1" applyBorder="1" applyAlignment="1" applyProtection="1">
      <alignment horizontal="center" vertical="center" shrinkToFit="1"/>
      <protection locked="0"/>
    </xf>
    <xf numFmtId="0" fontId="17" fillId="37" borderId="78" xfId="0" applyFont="1" applyFill="1" applyBorder="1" applyAlignment="1">
      <alignment horizontal="center" vertical="center" shrinkToFit="1"/>
    </xf>
    <xf numFmtId="0" fontId="17" fillId="37" borderId="59" xfId="0" applyFont="1" applyFill="1" applyBorder="1" applyAlignment="1">
      <alignment horizontal="center" vertical="center" shrinkToFit="1"/>
    </xf>
    <xf numFmtId="0" fontId="11" fillId="37" borderId="72" xfId="0" applyFont="1" applyFill="1" applyBorder="1" applyAlignment="1">
      <alignment horizontal="center" vertical="center" shrinkToFit="1"/>
    </xf>
    <xf numFmtId="0" fontId="11" fillId="37" borderId="73" xfId="0" applyFont="1" applyFill="1" applyBorder="1" applyAlignment="1">
      <alignment horizontal="center" vertical="center" shrinkToFit="1"/>
    </xf>
    <xf numFmtId="0" fontId="19" fillId="37" borderId="31" xfId="0" applyFont="1" applyFill="1" applyBorder="1" applyAlignment="1">
      <alignment horizontal="center" vertical="center" shrinkToFit="1"/>
    </xf>
    <xf numFmtId="0" fontId="19" fillId="37" borderId="10" xfId="0" applyFont="1" applyFill="1" applyBorder="1" applyAlignment="1">
      <alignment horizontal="center" vertical="center" shrinkToFit="1"/>
    </xf>
    <xf numFmtId="0" fontId="19" fillId="37" borderId="32" xfId="0" applyFont="1" applyFill="1" applyBorder="1" applyAlignment="1">
      <alignment horizontal="center" vertical="center" shrinkToFit="1"/>
    </xf>
    <xf numFmtId="0" fontId="19" fillId="37" borderId="35" xfId="0" applyFont="1" applyFill="1" applyBorder="1" applyAlignment="1">
      <alignment horizontal="center" vertical="center" shrinkToFit="1"/>
    </xf>
    <xf numFmtId="0" fontId="19" fillId="37" borderId="11" xfId="0" applyFont="1" applyFill="1" applyBorder="1" applyAlignment="1">
      <alignment horizontal="center" vertical="center" shrinkToFit="1"/>
    </xf>
    <xf numFmtId="0" fontId="19" fillId="37" borderId="36" xfId="0" applyFont="1" applyFill="1" applyBorder="1" applyAlignment="1">
      <alignment horizontal="center" vertical="center" shrinkToFit="1"/>
    </xf>
    <xf numFmtId="0" fontId="12" fillId="37" borderId="69" xfId="0" applyFont="1" applyFill="1" applyBorder="1" applyAlignment="1">
      <alignment horizontal="center" vertical="center" shrinkToFit="1"/>
    </xf>
    <xf numFmtId="0" fontId="12" fillId="37" borderId="70" xfId="0" applyFont="1" applyFill="1" applyBorder="1" applyAlignment="1">
      <alignment horizontal="center" vertical="center" shrinkToFit="1"/>
    </xf>
    <xf numFmtId="0" fontId="12" fillId="37" borderId="71" xfId="0" applyFont="1" applyFill="1" applyBorder="1" applyAlignment="1">
      <alignment horizontal="center" vertical="center" shrinkToFit="1"/>
    </xf>
    <xf numFmtId="0" fontId="20" fillId="37" borderId="74" xfId="0" applyFont="1" applyFill="1" applyBorder="1" applyAlignment="1">
      <alignment horizontal="center" vertical="center" shrinkToFit="1"/>
    </xf>
    <xf numFmtId="0" fontId="20" fillId="37" borderId="75" xfId="0" applyFont="1" applyFill="1" applyBorder="1" applyAlignment="1">
      <alignment horizontal="center" vertical="center" shrinkToFit="1"/>
    </xf>
    <xf numFmtId="0" fontId="20" fillId="37" borderId="76" xfId="0" applyFont="1" applyFill="1" applyBorder="1" applyAlignment="1">
      <alignment horizontal="center" vertical="center" shrinkToFit="1"/>
    </xf>
    <xf numFmtId="0" fontId="19" fillId="37" borderId="50" xfId="0" applyFont="1" applyFill="1" applyBorder="1" applyAlignment="1">
      <alignment horizontal="center" vertical="center" shrinkToFit="1"/>
    </xf>
    <xf numFmtId="0" fontId="19" fillId="37" borderId="26" xfId="0" applyFont="1" applyFill="1" applyBorder="1" applyAlignment="1">
      <alignment horizontal="center" vertical="center" shrinkToFit="1"/>
    </xf>
    <xf numFmtId="0" fontId="19" fillId="37" borderId="77" xfId="0" applyFont="1" applyFill="1" applyBorder="1" applyAlignment="1">
      <alignment horizontal="center" vertical="center" shrinkToFit="1"/>
    </xf>
    <xf numFmtId="0" fontId="17" fillId="36" borderId="78" xfId="0" applyFont="1" applyFill="1" applyBorder="1" applyAlignment="1">
      <alignment horizontal="center" vertical="center" shrinkToFit="1"/>
    </xf>
    <xf numFmtId="0" fontId="17" fillId="36" borderId="59" xfId="0" applyFont="1" applyFill="1" applyBorder="1" applyAlignment="1">
      <alignment horizontal="center" vertical="center" shrinkToFit="1"/>
    </xf>
    <xf numFmtId="0" fontId="11" fillId="36" borderId="64" xfId="0" applyFont="1" applyFill="1" applyBorder="1" applyAlignment="1" applyProtection="1">
      <alignment horizontal="center" vertical="center" shrinkToFit="1"/>
      <protection locked="0"/>
    </xf>
    <xf numFmtId="0" fontId="11" fillId="36" borderId="65" xfId="0" applyFont="1" applyFill="1" applyBorder="1" applyAlignment="1" applyProtection="1">
      <alignment horizontal="center" vertical="center" shrinkToFit="1"/>
      <protection locked="0"/>
    </xf>
    <xf numFmtId="0" fontId="11" fillId="36" borderId="66" xfId="0" applyFont="1" applyFill="1" applyBorder="1" applyAlignment="1" applyProtection="1">
      <alignment horizontal="center" vertical="center" shrinkToFit="1"/>
      <protection locked="0"/>
    </xf>
    <xf numFmtId="0" fontId="11" fillId="36" borderId="61" xfId="0" applyFont="1" applyFill="1" applyBorder="1" applyAlignment="1" applyProtection="1">
      <alignment horizontal="center" vertical="center" shrinkToFit="1"/>
      <protection locked="0"/>
    </xf>
    <xf numFmtId="0" fontId="11" fillId="36" borderId="62" xfId="0" applyFont="1" applyFill="1" applyBorder="1" applyAlignment="1" applyProtection="1">
      <alignment horizontal="center" vertical="center" shrinkToFit="1"/>
      <protection locked="0"/>
    </xf>
    <xf numFmtId="0" fontId="11" fillId="36" borderId="63" xfId="0" applyFont="1" applyFill="1" applyBorder="1" applyAlignment="1" applyProtection="1">
      <alignment horizontal="center" vertical="center" shrinkToFit="1"/>
      <protection locked="0"/>
    </xf>
    <xf numFmtId="0" fontId="19" fillId="36" borderId="50" xfId="0" applyFont="1" applyFill="1" applyBorder="1" applyAlignment="1">
      <alignment horizontal="center" vertical="center" shrinkToFit="1"/>
    </xf>
    <xf numFmtId="0" fontId="19" fillId="36" borderId="26" xfId="0" applyFont="1" applyFill="1" applyBorder="1" applyAlignment="1">
      <alignment horizontal="center" vertical="center" shrinkToFit="1"/>
    </xf>
    <xf numFmtId="0" fontId="19" fillId="36" borderId="77" xfId="0" applyFont="1" applyFill="1" applyBorder="1" applyAlignment="1">
      <alignment horizontal="center" vertical="center" shrinkToFit="1"/>
    </xf>
    <xf numFmtId="0" fontId="11" fillId="36" borderId="72" xfId="0" applyFont="1" applyFill="1" applyBorder="1" applyAlignment="1">
      <alignment horizontal="center" vertical="center" shrinkToFit="1"/>
    </xf>
    <xf numFmtId="0" fontId="11" fillId="36" borderId="73" xfId="0" applyFont="1" applyFill="1" applyBorder="1" applyAlignment="1">
      <alignment horizontal="center" vertical="center" shrinkToFit="1"/>
    </xf>
    <xf numFmtId="0" fontId="11" fillId="36" borderId="42" xfId="0" applyFont="1" applyFill="1" applyBorder="1" applyAlignment="1">
      <alignment horizontal="center" vertical="center" shrinkToFit="1"/>
    </xf>
    <xf numFmtId="0" fontId="11" fillId="36" borderId="32" xfId="0" applyFont="1" applyFill="1" applyBorder="1" applyAlignment="1">
      <alignment horizontal="center" vertical="center" shrinkToFit="1"/>
    </xf>
    <xf numFmtId="0" fontId="11" fillId="36" borderId="67" xfId="0" applyFont="1" applyFill="1" applyBorder="1" applyAlignment="1">
      <alignment horizontal="center" vertical="center" shrinkToFit="1"/>
    </xf>
    <xf numFmtId="0" fontId="11" fillId="36" borderId="34" xfId="0" applyFont="1" applyFill="1" applyBorder="1" applyAlignment="1">
      <alignment horizontal="center" vertical="center" shrinkToFit="1"/>
    </xf>
    <xf numFmtId="0" fontId="11" fillId="36" borderId="68" xfId="0" applyFont="1" applyFill="1" applyBorder="1" applyAlignment="1">
      <alignment horizontal="center" vertical="center" shrinkToFit="1"/>
    </xf>
    <xf numFmtId="0" fontId="11" fillId="36" borderId="53" xfId="0" applyFont="1" applyFill="1" applyBorder="1" applyAlignment="1">
      <alignment horizontal="center" vertical="center" shrinkToFit="1"/>
    </xf>
    <xf numFmtId="0" fontId="11" fillId="36" borderId="69" xfId="0" applyFont="1" applyFill="1" applyBorder="1" applyAlignment="1" applyProtection="1">
      <alignment horizontal="center" vertical="center" shrinkToFit="1"/>
      <protection locked="0"/>
    </xf>
    <xf numFmtId="0" fontId="11" fillId="36" borderId="70" xfId="0" applyFont="1" applyFill="1" applyBorder="1" applyAlignment="1" applyProtection="1">
      <alignment horizontal="center" vertical="center" shrinkToFit="1"/>
      <protection locked="0"/>
    </xf>
    <xf numFmtId="0" fontId="11" fillId="36" borderId="71" xfId="0" applyFont="1" applyFill="1" applyBorder="1" applyAlignment="1" applyProtection="1">
      <alignment horizontal="center" vertical="center" shrinkToFit="1"/>
      <protection locked="0"/>
    </xf>
    <xf numFmtId="0" fontId="20" fillId="36" borderId="74" xfId="0" applyFont="1" applyFill="1" applyBorder="1" applyAlignment="1">
      <alignment horizontal="center" vertical="center" shrinkToFit="1"/>
    </xf>
    <xf numFmtId="0" fontId="20" fillId="36" borderId="75" xfId="0" applyFont="1" applyFill="1" applyBorder="1" applyAlignment="1">
      <alignment horizontal="center" vertical="center" shrinkToFit="1"/>
    </xf>
    <xf numFmtId="0" fontId="20" fillId="36" borderId="76" xfId="0" applyFont="1" applyFill="1" applyBorder="1" applyAlignment="1">
      <alignment horizontal="center" vertical="center" shrinkToFit="1"/>
    </xf>
    <xf numFmtId="0" fontId="18" fillId="36" borderId="31" xfId="0" applyFont="1" applyFill="1" applyBorder="1" applyAlignment="1">
      <alignment horizontal="center" vertical="center" shrinkToFit="1"/>
    </xf>
    <xf numFmtId="0" fontId="18" fillId="36" borderId="10" xfId="0" applyFont="1" applyFill="1" applyBorder="1" applyAlignment="1">
      <alignment horizontal="center" vertical="center" shrinkToFit="1"/>
    </xf>
    <xf numFmtId="0" fontId="18" fillId="36" borderId="32" xfId="0" applyFont="1" applyFill="1" applyBorder="1" applyAlignment="1">
      <alignment horizontal="center" vertical="center" shrinkToFit="1"/>
    </xf>
    <xf numFmtId="0" fontId="18" fillId="36" borderId="35" xfId="0" applyFont="1" applyFill="1" applyBorder="1" applyAlignment="1">
      <alignment horizontal="center" vertical="center" shrinkToFit="1"/>
    </xf>
    <xf numFmtId="0" fontId="18" fillId="36" borderId="11" xfId="0" applyFont="1" applyFill="1" applyBorder="1" applyAlignment="1">
      <alignment horizontal="center" vertical="center" shrinkToFit="1"/>
    </xf>
    <xf numFmtId="0" fontId="18" fillId="36" borderId="36" xfId="0" applyFont="1" applyFill="1" applyBorder="1" applyAlignment="1">
      <alignment horizontal="center" vertical="center" shrinkToFit="1"/>
    </xf>
    <xf numFmtId="0" fontId="12" fillId="36" borderId="69" xfId="0" applyFont="1" applyFill="1" applyBorder="1" applyAlignment="1">
      <alignment horizontal="center" vertical="center" shrinkToFit="1"/>
    </xf>
    <xf numFmtId="0" fontId="12" fillId="36" borderId="70" xfId="0" applyFont="1" applyFill="1" applyBorder="1" applyAlignment="1">
      <alignment horizontal="center" vertical="center" shrinkToFit="1"/>
    </xf>
    <xf numFmtId="0" fontId="12" fillId="36" borderId="71" xfId="0" applyFont="1" applyFill="1" applyBorder="1" applyAlignment="1">
      <alignment horizontal="center" vertical="center" shrinkToFit="1"/>
    </xf>
    <xf numFmtId="0" fontId="19" fillId="36" borderId="31" xfId="0" applyFont="1" applyFill="1" applyBorder="1" applyAlignment="1">
      <alignment horizontal="center" vertical="center" shrinkToFit="1"/>
    </xf>
    <xf numFmtId="0" fontId="19" fillId="36" borderId="10" xfId="0" applyFont="1" applyFill="1" applyBorder="1" applyAlignment="1">
      <alignment horizontal="center" vertical="center" shrinkToFit="1"/>
    </xf>
    <xf numFmtId="0" fontId="19" fillId="36" borderId="32" xfId="0" applyFont="1" applyFill="1" applyBorder="1" applyAlignment="1">
      <alignment horizontal="center" vertical="center" shrinkToFit="1"/>
    </xf>
    <xf numFmtId="0" fontId="19" fillId="36" borderId="35" xfId="0" applyFont="1" applyFill="1" applyBorder="1" applyAlignment="1">
      <alignment horizontal="center" vertical="center" shrinkToFit="1"/>
    </xf>
    <xf numFmtId="0" fontId="19" fillId="36" borderId="11" xfId="0" applyFont="1" applyFill="1" applyBorder="1" applyAlignment="1">
      <alignment horizontal="center" vertical="center" shrinkToFit="1"/>
    </xf>
    <xf numFmtId="0" fontId="19" fillId="36" borderId="36" xfId="0" applyFont="1" applyFill="1" applyBorder="1" applyAlignment="1">
      <alignment horizontal="center" vertical="center" shrinkToFit="1"/>
    </xf>
    <xf numFmtId="0" fontId="11" fillId="36" borderId="74" xfId="0" applyFont="1" applyFill="1" applyBorder="1" applyAlignment="1">
      <alignment horizontal="center" vertical="center" shrinkToFit="1"/>
    </xf>
    <xf numFmtId="0" fontId="11" fillId="36" borderId="75" xfId="0" applyFont="1" applyFill="1" applyBorder="1" applyAlignment="1">
      <alignment horizontal="center" vertical="center" shrinkToFit="1"/>
    </xf>
    <xf numFmtId="0" fontId="11" fillId="36" borderId="76" xfId="0" applyFont="1" applyFill="1" applyBorder="1" applyAlignment="1">
      <alignment horizontal="center" vertical="center" shrinkToFit="1"/>
    </xf>
    <xf numFmtId="0" fontId="11" fillId="36" borderId="69" xfId="0" applyFont="1" applyFill="1" applyBorder="1" applyAlignment="1">
      <alignment horizontal="center" vertical="center" shrinkToFit="1"/>
    </xf>
    <xf numFmtId="0" fontId="11" fillId="36" borderId="70" xfId="0" applyFont="1" applyFill="1" applyBorder="1" applyAlignment="1">
      <alignment horizontal="center" vertical="center" shrinkToFit="1"/>
    </xf>
    <xf numFmtId="0" fontId="11" fillId="36" borderId="71" xfId="0" applyFont="1" applyFill="1" applyBorder="1" applyAlignment="1">
      <alignment horizontal="center" vertical="center" shrinkToFit="1"/>
    </xf>
    <xf numFmtId="0" fontId="22" fillId="36" borderId="50" xfId="0" applyFont="1" applyFill="1" applyBorder="1" applyAlignment="1">
      <alignment horizontal="center" vertical="center" shrinkToFit="1"/>
    </xf>
    <xf numFmtId="0" fontId="22" fillId="36" borderId="26" xfId="0" applyFont="1" applyFill="1" applyBorder="1" applyAlignment="1">
      <alignment horizontal="center" vertical="center" shrinkToFit="1"/>
    </xf>
    <xf numFmtId="0" fontId="11" fillId="36" borderId="26" xfId="0" applyFont="1" applyFill="1" applyBorder="1" applyAlignment="1">
      <alignment horizontal="center" vertical="center" shrinkToFit="1"/>
    </xf>
    <xf numFmtId="0" fontId="12" fillId="36" borderId="50" xfId="0" applyFont="1" applyFill="1" applyBorder="1" applyAlignment="1">
      <alignment horizontal="center" vertical="center" shrinkToFit="1"/>
    </xf>
    <xf numFmtId="0" fontId="12" fillId="36" borderId="77" xfId="0" applyFont="1" applyFill="1" applyBorder="1" applyAlignment="1">
      <alignment horizontal="center" vertical="center" shrinkToFit="1"/>
    </xf>
    <xf numFmtId="0" fontId="11" fillId="36" borderId="50" xfId="0" applyFont="1" applyFill="1" applyBorder="1" applyAlignment="1">
      <alignment horizontal="center" vertical="center" shrinkToFit="1"/>
    </xf>
    <xf numFmtId="0" fontId="11" fillId="36" borderId="77" xfId="0" applyFont="1" applyFill="1" applyBorder="1" applyAlignment="1">
      <alignment horizontal="center" vertical="center" shrinkToFit="1"/>
    </xf>
    <xf numFmtId="0" fontId="12" fillId="36" borderId="11" xfId="0" applyFont="1" applyFill="1" applyBorder="1" applyAlignment="1">
      <alignment horizontal="center" vertical="center" shrinkToFit="1"/>
    </xf>
    <xf numFmtId="0" fontId="12" fillId="36" borderId="30" xfId="0" applyFont="1" applyFill="1" applyBorder="1" applyAlignment="1">
      <alignment horizontal="center" vertical="center" shrinkToFit="1"/>
    </xf>
    <xf numFmtId="0" fontId="12" fillId="36" borderId="35" xfId="0" applyFont="1" applyFill="1" applyBorder="1" applyAlignment="1">
      <alignment horizontal="center" vertical="center" shrinkToFit="1"/>
    </xf>
    <xf numFmtId="0" fontId="12" fillId="36" borderId="42" xfId="0" applyFont="1" applyFill="1" applyBorder="1" applyAlignment="1">
      <alignment horizontal="center" vertical="center" shrinkToFit="1"/>
    </xf>
    <xf numFmtId="0" fontId="12" fillId="36" borderId="67" xfId="0" applyFont="1" applyFill="1" applyBorder="1" applyAlignment="1">
      <alignment horizontal="center" vertical="center" shrinkToFit="1"/>
    </xf>
    <xf numFmtId="0" fontId="12" fillId="36" borderId="68" xfId="0" applyFont="1" applyFill="1" applyBorder="1" applyAlignment="1">
      <alignment horizontal="center" vertical="center" shrinkToFit="1"/>
    </xf>
    <xf numFmtId="0" fontId="22" fillId="36" borderId="39" xfId="0" applyFont="1" applyFill="1" applyBorder="1" applyAlignment="1" applyProtection="1">
      <alignment horizontal="center" vertical="center" shrinkToFit="1"/>
      <protection locked="0"/>
    </xf>
    <xf numFmtId="0" fontId="22" fillId="36" borderId="79" xfId="0" applyFont="1" applyFill="1" applyBorder="1" applyAlignment="1" applyProtection="1">
      <alignment horizontal="center" vertical="center" shrinkToFit="1"/>
      <protection locked="0"/>
    </xf>
    <xf numFmtId="0" fontId="11" fillId="36" borderId="12" xfId="0" applyFont="1" applyFill="1" applyBorder="1" applyAlignment="1" applyProtection="1">
      <alignment horizontal="center" vertical="center" shrinkToFit="1"/>
      <protection/>
    </xf>
    <xf numFmtId="0" fontId="11" fillId="36" borderId="21" xfId="0" applyFont="1" applyFill="1" applyBorder="1" applyAlignment="1" applyProtection="1">
      <alignment horizontal="center" vertical="center" shrinkToFit="1"/>
      <protection/>
    </xf>
    <xf numFmtId="0" fontId="22" fillId="36" borderId="40" xfId="0" applyFont="1" applyFill="1" applyBorder="1" applyAlignment="1" applyProtection="1">
      <alignment horizontal="center" vertical="center" shrinkToFit="1"/>
      <protection locked="0"/>
    </xf>
    <xf numFmtId="0" fontId="22" fillId="36" borderId="80" xfId="0" applyFont="1" applyFill="1" applyBorder="1" applyAlignment="1" applyProtection="1">
      <alignment horizontal="center" vertical="center" shrinkToFit="1"/>
      <protection locked="0"/>
    </xf>
    <xf numFmtId="0" fontId="22" fillId="36" borderId="24" xfId="0" applyFont="1" applyFill="1" applyBorder="1" applyAlignment="1" applyProtection="1">
      <alignment horizontal="center" vertical="center" shrinkToFit="1"/>
      <protection locked="0"/>
    </xf>
    <xf numFmtId="0" fontId="22" fillId="36" borderId="81" xfId="0" applyFont="1" applyFill="1" applyBorder="1" applyAlignment="1" applyProtection="1">
      <alignment horizontal="center" vertical="center" shrinkToFit="1"/>
      <protection locked="0"/>
    </xf>
    <xf numFmtId="0" fontId="11" fillId="36" borderId="29" xfId="0" applyFont="1" applyFill="1" applyBorder="1" applyAlignment="1">
      <alignment horizontal="center" vertical="center" shrinkToFit="1"/>
    </xf>
    <xf numFmtId="0" fontId="11" fillId="36" borderId="17" xfId="0" applyFont="1" applyFill="1" applyBorder="1" applyAlignment="1">
      <alignment horizontal="center" vertical="center" shrinkToFit="1"/>
    </xf>
    <xf numFmtId="0" fontId="11" fillId="36" borderId="19" xfId="0" applyFont="1" applyFill="1" applyBorder="1" applyAlignment="1">
      <alignment horizontal="center" vertical="center" shrinkToFit="1"/>
    </xf>
    <xf numFmtId="0" fontId="16" fillId="36" borderId="1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 wrapText="1"/>
    </xf>
    <xf numFmtId="0" fontId="11" fillId="0" borderId="43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4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1</xdr:row>
      <xdr:rowOff>257175</xdr:rowOff>
    </xdr:from>
    <xdr:to>
      <xdr:col>16</xdr:col>
      <xdr:colOff>238125</xdr:colOff>
      <xdr:row>6</xdr:row>
      <xdr:rowOff>209550</xdr:rowOff>
    </xdr:to>
    <xdr:sp>
      <xdr:nvSpPr>
        <xdr:cNvPr id="1" name="角丸四角形吹き出し 1"/>
        <xdr:cNvSpPr>
          <a:spLocks/>
        </xdr:cNvSpPr>
      </xdr:nvSpPr>
      <xdr:spPr>
        <a:xfrm>
          <a:off x="6838950" y="257175"/>
          <a:ext cx="4772025" cy="1285875"/>
        </a:xfrm>
        <a:prstGeom prst="wedgeRoundRectCallout">
          <a:avLst>
            <a:gd name="adj1" fmla="val -62782"/>
            <a:gd name="adj2" fmla="val 2938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</a:rPr>
            <a:t>・種目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</a:rPr>
            <a:t>・補欠種目・リレーの入力は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</a:t>
          </a:r>
          <a:r>
            <a:rPr lang="en-US" cap="none" sz="1100" b="1" i="0" u="none" baseline="0">
              <a:solidFill>
                <a:srgbClr val="000000"/>
              </a:solidFill>
            </a:rPr>
            <a:t>リストから選択</a:t>
          </a:r>
          <a:r>
            <a:rPr lang="en-US" cap="none" sz="1100" b="0" i="0" u="none" baseline="0">
              <a:solidFill>
                <a:srgbClr val="000000"/>
              </a:solidFill>
            </a:rPr>
            <a:t>して入力してください。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枠をクリックして右側の</a:t>
          </a:r>
          <a:r>
            <a:rPr lang="en-US" cap="none" sz="1100" b="0" i="0" u="none" baseline="0">
              <a:solidFill>
                <a:srgbClr val="000000"/>
              </a:solidFill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</a:rPr>
            <a:t>をクリックすると選択できます。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間違った場合は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BS</a:t>
          </a:r>
          <a:r>
            <a:rPr lang="en-US" cap="none" sz="1100" b="0" i="0" u="none" baseline="0">
              <a:solidFill>
                <a:srgbClr val="000000"/>
              </a:solidFill>
            </a:rPr>
            <a:t>キーで削除できます。</a:t>
          </a:r>
        </a:p>
      </xdr:txBody>
    </xdr:sp>
    <xdr:clientData fPrintsWithSheet="0"/>
  </xdr:twoCellAnchor>
  <xdr:twoCellAnchor>
    <xdr:from>
      <xdr:col>10</xdr:col>
      <xdr:colOff>523875</xdr:colOff>
      <xdr:row>16</xdr:row>
      <xdr:rowOff>228600</xdr:rowOff>
    </xdr:from>
    <xdr:to>
      <xdr:col>16</xdr:col>
      <xdr:colOff>257175</xdr:colOff>
      <xdr:row>22</xdr:row>
      <xdr:rowOff>0</xdr:rowOff>
    </xdr:to>
    <xdr:sp>
      <xdr:nvSpPr>
        <xdr:cNvPr id="2" name="角丸四角形吹き出し 3"/>
        <xdr:cNvSpPr>
          <a:spLocks/>
        </xdr:cNvSpPr>
      </xdr:nvSpPr>
      <xdr:spPr>
        <a:xfrm>
          <a:off x="6800850" y="4448175"/>
          <a:ext cx="4829175" cy="1485900"/>
        </a:xfrm>
        <a:prstGeom prst="wedgeRoundRectCallout">
          <a:avLst>
            <a:gd name="adj1" fmla="val -63027"/>
            <a:gd name="adj2" fmla="val 3097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入力が終わったら・・・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申込一覧表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1" i="0" u="none" baseline="0">
              <a:solidFill>
                <a:srgbClr val="000000"/>
              </a:solidFill>
            </a:rPr>
            <a:t>個票</a:t>
          </a:r>
          <a:r>
            <a:rPr lang="en-US" cap="none" sz="1100" b="0" i="0" u="none" baseline="0">
              <a:solidFill>
                <a:srgbClr val="000000"/>
              </a:solidFill>
            </a:rPr>
            <a:t>を印刷して一緒に郵送してください。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また、この</a:t>
          </a:r>
          <a:r>
            <a:rPr lang="en-US" cap="none" sz="1100" b="1" i="0" u="none" baseline="0">
              <a:solidFill>
                <a:srgbClr val="000000"/>
              </a:solidFill>
            </a:rPr>
            <a:t>データをメールで下記のアドレスに送ってください。　　　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amachuutai@gmail.com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データ名は「</a:t>
          </a:r>
          <a:r>
            <a:rPr lang="en-US" cap="none" sz="1100" b="1" i="0" u="none" baseline="0">
              <a:solidFill>
                <a:srgbClr val="000000"/>
              </a:solidFill>
            </a:rPr>
            <a:t>陸上申込（学校名）</a:t>
          </a:r>
          <a:r>
            <a:rPr lang="en-US" cap="none" sz="1100" b="0" i="0" u="none" baseline="0">
              <a:solidFill>
                <a:srgbClr val="000000"/>
              </a:solidFill>
            </a:rPr>
            <a:t>」でお願いします</a:t>
          </a:r>
        </a:p>
      </xdr:txBody>
    </xdr:sp>
    <xdr:clientData fPrintsWithSheet="0"/>
  </xdr:twoCellAnchor>
  <xdr:twoCellAnchor>
    <xdr:from>
      <xdr:col>10</xdr:col>
      <xdr:colOff>657225</xdr:colOff>
      <xdr:row>29</xdr:row>
      <xdr:rowOff>57150</xdr:rowOff>
    </xdr:from>
    <xdr:to>
      <xdr:col>16</xdr:col>
      <xdr:colOff>323850</xdr:colOff>
      <xdr:row>33</xdr:row>
      <xdr:rowOff>57150</xdr:rowOff>
    </xdr:to>
    <xdr:sp>
      <xdr:nvSpPr>
        <xdr:cNvPr id="3" name="角丸四角形吹き出し 5"/>
        <xdr:cNvSpPr>
          <a:spLocks/>
        </xdr:cNvSpPr>
      </xdr:nvSpPr>
      <xdr:spPr>
        <a:xfrm>
          <a:off x="6934200" y="7991475"/>
          <a:ext cx="4762500" cy="1143000"/>
        </a:xfrm>
        <a:prstGeom prst="wedgeRoundRectCallout">
          <a:avLst>
            <a:gd name="adj1" fmla="val -69648"/>
            <a:gd name="adj2" fmla="val 48856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申込金は、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大会前日の監督会議か、大会当日にご持参ください。</a:t>
          </a:r>
        </a:p>
      </xdr:txBody>
    </xdr:sp>
    <xdr:clientData fPrintsWithSheet="0"/>
  </xdr:twoCellAnchor>
  <xdr:twoCellAnchor>
    <xdr:from>
      <xdr:col>10</xdr:col>
      <xdr:colOff>590550</xdr:colOff>
      <xdr:row>7</xdr:row>
      <xdr:rowOff>76200</xdr:rowOff>
    </xdr:from>
    <xdr:to>
      <xdr:col>16</xdr:col>
      <xdr:colOff>238125</xdr:colOff>
      <xdr:row>9</xdr:row>
      <xdr:rowOff>228600</xdr:rowOff>
    </xdr:to>
    <xdr:sp>
      <xdr:nvSpPr>
        <xdr:cNvPr id="4" name="角丸四角形吹き出し 6"/>
        <xdr:cNvSpPr>
          <a:spLocks/>
        </xdr:cNvSpPr>
      </xdr:nvSpPr>
      <xdr:spPr>
        <a:xfrm>
          <a:off x="6867525" y="1724025"/>
          <a:ext cx="4743450" cy="723900"/>
        </a:xfrm>
        <a:prstGeom prst="wedgeRoundRectCallout">
          <a:avLst>
            <a:gd name="adj1" fmla="val -66550"/>
            <a:gd name="adj2" fmla="val -56939"/>
          </a:avLst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３位以内に入賞した場合、県大会参加の権利を得ます。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県大会参加の意思を、事前に本人・保護者・部活動顧問に確認をして提出をお願いします。</a:t>
          </a:r>
        </a:p>
      </xdr:txBody>
    </xdr:sp>
    <xdr:clientData fPrintsWithSheet="0"/>
  </xdr:twoCellAnchor>
  <xdr:twoCellAnchor>
    <xdr:from>
      <xdr:col>10</xdr:col>
      <xdr:colOff>561975</xdr:colOff>
      <xdr:row>10</xdr:row>
      <xdr:rowOff>152400</xdr:rowOff>
    </xdr:from>
    <xdr:to>
      <xdr:col>16</xdr:col>
      <xdr:colOff>552450</xdr:colOff>
      <xdr:row>16</xdr:row>
      <xdr:rowOff>0</xdr:rowOff>
    </xdr:to>
    <xdr:sp>
      <xdr:nvSpPr>
        <xdr:cNvPr id="5" name="角丸四角形吹き出し 8"/>
        <xdr:cNvSpPr>
          <a:spLocks/>
        </xdr:cNvSpPr>
      </xdr:nvSpPr>
      <xdr:spPr>
        <a:xfrm>
          <a:off x="6838950" y="2657475"/>
          <a:ext cx="5086350" cy="1562100"/>
        </a:xfrm>
        <a:prstGeom prst="wedgeRoundRectCallout">
          <a:avLst>
            <a:gd name="adj1" fmla="val -62666"/>
            <a:gd name="adj2" fmla="val 20939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男子と女子は</a:t>
          </a:r>
          <a:r>
            <a:rPr lang="en-US" cap="none" sz="1100" b="1" i="0" u="none" baseline="0">
              <a:solidFill>
                <a:srgbClr val="000000"/>
              </a:solidFill>
            </a:rPr>
            <a:t>別のシートに作成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ページ下の申込用紙のタブで変更できます。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個票</a:t>
          </a:r>
          <a:r>
            <a:rPr lang="en-US" cap="none" sz="1100" b="0" i="0" u="none" baseline="0">
              <a:solidFill>
                <a:srgbClr val="000000"/>
              </a:solidFill>
            </a:rPr>
            <a:t>は、男子個票・女子個票のページに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一覧表からリンクしています。ご利用ください。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リレー個票</a:t>
          </a:r>
          <a:r>
            <a:rPr lang="en-US" cap="none" sz="1100" b="0" i="0" u="none" baseline="0">
              <a:solidFill>
                <a:srgbClr val="000000"/>
              </a:solidFill>
            </a:rPr>
            <a:t>は、ゼッケン番号を入力してください。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257175</xdr:rowOff>
    </xdr:from>
    <xdr:to>
      <xdr:col>18</xdr:col>
      <xdr:colOff>0</xdr:colOff>
      <xdr:row>6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6276975" y="257175"/>
          <a:ext cx="0" cy="1276350"/>
        </a:xfrm>
        <a:prstGeom prst="wedgeRoundRectCallout">
          <a:avLst>
            <a:gd name="adj1" fmla="val -62782"/>
            <a:gd name="adj2" fmla="val 29388"/>
          </a:avLst>
        </a:prstGeom>
        <a:gradFill rotWithShape="1">
          <a:gsLst>
            <a:gs pos="0">
              <a:srgbClr val="E4F9FF"/>
            </a:gs>
            <a:gs pos="64999">
              <a:srgbClr val="BBEFFF"/>
            </a:gs>
            <a:gs pos="100000">
              <a:srgbClr val="9EEA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種目①・種目②・補欠種目・リレーの入力は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必ずリストから選択して入力してください。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枠をクリックして右側の□をクリックすると選択できます。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間違った場合は</a:t>
          </a:r>
          <a:r>
            <a:rPr lang="en-US" cap="none" sz="1100" b="0" i="0" u="none" baseline="0">
              <a:solidFill>
                <a:srgbClr val="000000"/>
              </a:solidFill>
            </a:rPr>
            <a:t>BS</a:t>
          </a:r>
          <a:r>
            <a:rPr lang="en-US" cap="none" sz="1100" b="0" i="0" u="none" baseline="0">
              <a:solidFill>
                <a:srgbClr val="000000"/>
              </a:solidFill>
            </a:rPr>
            <a:t>キーで削除できます。</a:t>
          </a:r>
        </a:p>
      </xdr:txBody>
    </xdr:sp>
    <xdr:clientData fPrintsWithSheet="0"/>
  </xdr:twoCellAnchor>
  <xdr:twoCellAnchor>
    <xdr:from>
      <xdr:col>19</xdr:col>
      <xdr:colOff>0</xdr:colOff>
      <xdr:row>10</xdr:row>
      <xdr:rowOff>85725</xdr:rowOff>
    </xdr:from>
    <xdr:to>
      <xdr:col>18</xdr:col>
      <xdr:colOff>0</xdr:colOff>
      <xdr:row>15</xdr:row>
      <xdr:rowOff>219075</xdr:rowOff>
    </xdr:to>
    <xdr:sp>
      <xdr:nvSpPr>
        <xdr:cNvPr id="2" name="角丸四角形吹き出し 2"/>
        <xdr:cNvSpPr>
          <a:spLocks/>
        </xdr:cNvSpPr>
      </xdr:nvSpPr>
      <xdr:spPr>
        <a:xfrm>
          <a:off x="6276975" y="2590800"/>
          <a:ext cx="0" cy="1562100"/>
        </a:xfrm>
        <a:prstGeom prst="wedgeRoundRectCallout">
          <a:avLst>
            <a:gd name="adj1" fmla="val -62666"/>
            <a:gd name="adj2" fmla="val 20939"/>
          </a:avLst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男子と女子は</a:t>
          </a:r>
          <a:r>
            <a:rPr lang="en-US" cap="none" sz="1100" b="1" i="0" u="none" baseline="0">
              <a:solidFill>
                <a:srgbClr val="000000"/>
              </a:solidFill>
            </a:rPr>
            <a:t>別のシートに作成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ページ下の申込用紙のタブで変更できます。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個票は、男子個票・女子個票のページに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一覧表からリンクしています。ご利用ください。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リレー個票は、男子リレー個票・女子リレー個票のページに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抽出ボタンを組んでいます。ご利用ください。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19</xdr:col>
      <xdr:colOff>0</xdr:colOff>
      <xdr:row>16</xdr:row>
      <xdr:rowOff>66675</xdr:rowOff>
    </xdr:from>
    <xdr:to>
      <xdr:col>18</xdr:col>
      <xdr:colOff>0</xdr:colOff>
      <xdr:row>22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6276975" y="4286250"/>
          <a:ext cx="0" cy="1724025"/>
        </a:xfrm>
        <a:prstGeom prst="wedgeRoundRectCallout">
          <a:avLst>
            <a:gd name="adj1" fmla="val -63027"/>
            <a:gd name="adj2" fmla="val 30976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入力が終わったら・・・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申込一覧表と個票を印刷して一緒に郵送してください。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また、このデータをメールで下記のアドレスに送ってください。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amatyutai@yahoo.co.jp</a:t>
          </a:r>
          <a:r>
            <a:rPr lang="en-US" cap="none" sz="1100" b="0" i="0" u="none" baseline="0">
              <a:solidFill>
                <a:srgbClr val="000000"/>
              </a:solidFill>
            </a:rPr>
            <a:t>　　締め切り　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</a:rPr>
            <a:t>日（火）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データ名は「陸上申込（学校名）」でお願いします</a:t>
          </a:r>
        </a:p>
      </xdr:txBody>
    </xdr:sp>
    <xdr:clientData fPrintsWithSheet="0"/>
  </xdr:twoCellAnchor>
  <xdr:twoCellAnchor>
    <xdr:from>
      <xdr:col>17</xdr:col>
      <xdr:colOff>676275</xdr:colOff>
      <xdr:row>23</xdr:row>
      <xdr:rowOff>85725</xdr:rowOff>
    </xdr:from>
    <xdr:to>
      <xdr:col>17</xdr:col>
      <xdr:colOff>676275</xdr:colOff>
      <xdr:row>27</xdr:row>
      <xdr:rowOff>219075</xdr:rowOff>
    </xdr:to>
    <xdr:sp>
      <xdr:nvSpPr>
        <xdr:cNvPr id="4" name="角丸四角形吹き出し 4"/>
        <xdr:cNvSpPr>
          <a:spLocks/>
        </xdr:cNvSpPr>
      </xdr:nvSpPr>
      <xdr:spPr>
        <a:xfrm>
          <a:off x="6276975" y="6305550"/>
          <a:ext cx="0" cy="1276350"/>
        </a:xfrm>
        <a:prstGeom prst="wedgeRoundRectCallout">
          <a:avLst>
            <a:gd name="adj1" fmla="val -64708"/>
            <a:gd name="adj2" fmla="val 2465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データ入力に関して質問や不備がある場合は、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金久中学校　下村健悟　までご連絡ください。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学校　０９９７－５２－０７３８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携帯　０９０－２８６９－４９７２</a:t>
          </a:r>
        </a:p>
      </xdr:txBody>
    </xdr:sp>
    <xdr:clientData fPrintsWithSheet="0"/>
  </xdr:twoCellAnchor>
  <xdr:twoCellAnchor>
    <xdr:from>
      <xdr:col>19</xdr:col>
      <xdr:colOff>0</xdr:colOff>
      <xdr:row>7</xdr:row>
      <xdr:rowOff>76200</xdr:rowOff>
    </xdr:from>
    <xdr:to>
      <xdr:col>19</xdr:col>
      <xdr:colOff>0</xdr:colOff>
      <xdr:row>9</xdr:row>
      <xdr:rowOff>238125</xdr:rowOff>
    </xdr:to>
    <xdr:sp>
      <xdr:nvSpPr>
        <xdr:cNvPr id="5" name="角丸四角形吹き出し 6"/>
        <xdr:cNvSpPr>
          <a:spLocks/>
        </xdr:cNvSpPr>
      </xdr:nvSpPr>
      <xdr:spPr>
        <a:xfrm>
          <a:off x="6276975" y="1724025"/>
          <a:ext cx="0" cy="733425"/>
        </a:xfrm>
        <a:prstGeom prst="wedgeRoundRectCallout">
          <a:avLst>
            <a:gd name="adj1" fmla="val -66550"/>
            <a:gd name="adj2" fmla="val -56939"/>
          </a:avLst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３位以内に入賞した場合、県大会参加の権利を得ます。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県大会参加の意思を、事前に本人・保護者・部活動顧問に確認をして提出をお願いします。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676275</xdr:colOff>
      <xdr:row>23</xdr:row>
      <xdr:rowOff>85725</xdr:rowOff>
    </xdr:from>
    <xdr:to>
      <xdr:col>14</xdr:col>
      <xdr:colOff>676275</xdr:colOff>
      <xdr:row>27</xdr:row>
      <xdr:rowOff>219075</xdr:rowOff>
    </xdr:to>
    <xdr:sp>
      <xdr:nvSpPr>
        <xdr:cNvPr id="1" name="角丸四角形吹き出し 4"/>
        <xdr:cNvSpPr>
          <a:spLocks/>
        </xdr:cNvSpPr>
      </xdr:nvSpPr>
      <xdr:spPr>
        <a:xfrm>
          <a:off x="6276975" y="6305550"/>
          <a:ext cx="0" cy="1276350"/>
        </a:xfrm>
        <a:prstGeom prst="wedgeRoundRectCallout">
          <a:avLst>
            <a:gd name="adj1" fmla="val -64708"/>
            <a:gd name="adj2" fmla="val 2465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データ入力に関して質問や不備がある場合は、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金久中学校　下村健悟　までご連絡ください。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学校　０９９７－５２－０７３８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携帯　０９０－２８６９－４９７２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619125</xdr:colOff>
      <xdr:row>5</xdr:row>
      <xdr:rowOff>295275</xdr:rowOff>
    </xdr:from>
    <xdr:to>
      <xdr:col>38</xdr:col>
      <xdr:colOff>114300</xdr:colOff>
      <xdr:row>13</xdr:row>
      <xdr:rowOff>238125</xdr:rowOff>
    </xdr:to>
    <xdr:sp>
      <xdr:nvSpPr>
        <xdr:cNvPr id="1" name="角丸四角形吹き出し 1"/>
        <xdr:cNvSpPr>
          <a:spLocks/>
        </xdr:cNvSpPr>
      </xdr:nvSpPr>
      <xdr:spPr>
        <a:xfrm>
          <a:off x="11725275" y="1704975"/>
          <a:ext cx="8162925" cy="2219325"/>
        </a:xfrm>
        <a:prstGeom prst="wedgeRoundRectCallout">
          <a:avLst>
            <a:gd name="adj1" fmla="val -57990"/>
            <a:gd name="adj2" fmla="val 2141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印刷範囲に注意し、ページ指定して印刷してください。</a:t>
          </a:r>
          <a:r>
            <a:rPr lang="en-US" cap="none" sz="2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DD0806"/>
              </a:solidFill>
            </a:rPr>
            <a:t>補欠がいる場合は、印刷範囲（</a:t>
          </a:r>
          <a:r>
            <a:rPr lang="en-US" cap="none" sz="2000" b="1" i="0" u="none" baseline="0">
              <a:solidFill>
                <a:srgbClr val="333399"/>
              </a:solidFill>
            </a:rPr>
            <a:t>青色の線</a:t>
          </a:r>
          <a:r>
            <a:rPr lang="en-US" cap="none" sz="2000" b="1" i="0" u="none" baseline="0">
              <a:solidFill>
                <a:srgbClr val="DD0806"/>
              </a:solidFill>
            </a:rPr>
            <a:t>）を広げて印刷してください。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16</xdr:row>
      <xdr:rowOff>123825</xdr:rowOff>
    </xdr:from>
    <xdr:to>
      <xdr:col>14</xdr:col>
      <xdr:colOff>9525</xdr:colOff>
      <xdr:row>21</xdr:row>
      <xdr:rowOff>0</xdr:rowOff>
    </xdr:to>
    <xdr:sp>
      <xdr:nvSpPr>
        <xdr:cNvPr id="1" name="AutoShape 25"/>
        <xdr:cNvSpPr>
          <a:spLocks/>
        </xdr:cNvSpPr>
      </xdr:nvSpPr>
      <xdr:spPr>
        <a:xfrm>
          <a:off x="542925" y="3552825"/>
          <a:ext cx="4762500" cy="828675"/>
        </a:xfrm>
        <a:prstGeom prst="borderCallout2">
          <a:avLst>
            <a:gd name="adj1" fmla="val -53453"/>
            <a:gd name="adj2" fmla="val -191773"/>
            <a:gd name="adj3" fmla="val -52416"/>
            <a:gd name="adj4" fmla="val -34810"/>
            <a:gd name="adj5" fmla="val -51379"/>
            <a:gd name="adj6" fmla="val -34810"/>
          </a:avLst>
        </a:prstGeom>
        <a:solidFill>
          <a:srgbClr val="FFFFCC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</a:rPr>
            <a:t>一覧表を入力後、ゼッケン番号を入力してください。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注）共通リレーと低学年リレーを兼ねて申し込むことはできません。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注）申込一覧に名前のある生徒なら、当日のリレーオーダー用紙で変更することができます。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ただし、低学年リレーに申込をしている生徒は共通リレーにでることはできません。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逆に、共通リレーに申込をしている生徒は低学年リレーにでることはできません。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314325</xdr:colOff>
      <xdr:row>4</xdr:row>
      <xdr:rowOff>257175</xdr:rowOff>
    </xdr:from>
    <xdr:to>
      <xdr:col>37</xdr:col>
      <xdr:colOff>571500</xdr:colOff>
      <xdr:row>12</xdr:row>
      <xdr:rowOff>38100</xdr:rowOff>
    </xdr:to>
    <xdr:sp>
      <xdr:nvSpPr>
        <xdr:cNvPr id="1" name="角丸四角形吹き出し 2"/>
        <xdr:cNvSpPr>
          <a:spLocks/>
        </xdr:cNvSpPr>
      </xdr:nvSpPr>
      <xdr:spPr>
        <a:xfrm>
          <a:off x="11420475" y="1333500"/>
          <a:ext cx="5743575" cy="2228850"/>
        </a:xfrm>
        <a:prstGeom prst="wedgeRoundRectCallout">
          <a:avLst>
            <a:gd name="adj1" fmla="val -61935"/>
            <a:gd name="adj2" fmla="val 1821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</a:rPr>
            <a:t>印刷範囲に注意し、ページ指定して印刷してください。</a:t>
          </a:r>
          <a:r>
            <a:rPr lang="en-US" cap="none" sz="2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DD0806"/>
              </a:solidFill>
            </a:rPr>
            <a:t>補欠がいる場合は、印刷範囲（</a:t>
          </a:r>
          <a:r>
            <a:rPr lang="en-US" cap="none" sz="2000" b="1" i="0" u="none" baseline="0">
              <a:solidFill>
                <a:srgbClr val="003366"/>
              </a:solidFill>
            </a:rPr>
            <a:t>青色の線</a:t>
          </a:r>
          <a:r>
            <a:rPr lang="en-US" cap="none" sz="2000" b="1" i="0" u="none" baseline="0">
              <a:solidFill>
                <a:srgbClr val="DD0806"/>
              </a:solidFill>
            </a:rPr>
            <a:t>）を広げて印刷してください。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16</xdr:row>
      <xdr:rowOff>123825</xdr:rowOff>
    </xdr:from>
    <xdr:to>
      <xdr:col>14</xdr:col>
      <xdr:colOff>9525</xdr:colOff>
      <xdr:row>21</xdr:row>
      <xdr:rowOff>0</xdr:rowOff>
    </xdr:to>
    <xdr:sp>
      <xdr:nvSpPr>
        <xdr:cNvPr id="1" name="AutoShape 30"/>
        <xdr:cNvSpPr>
          <a:spLocks/>
        </xdr:cNvSpPr>
      </xdr:nvSpPr>
      <xdr:spPr>
        <a:xfrm>
          <a:off x="542925" y="3552825"/>
          <a:ext cx="4762500" cy="828675"/>
        </a:xfrm>
        <a:prstGeom prst="borderCallout2">
          <a:avLst>
            <a:gd name="adj1" fmla="val -52074"/>
            <a:gd name="adj2" fmla="val -195569"/>
            <a:gd name="adj3" fmla="val -51726"/>
            <a:gd name="adj4" fmla="val -34810"/>
            <a:gd name="adj5" fmla="val -51379"/>
            <a:gd name="adj6" fmla="val -34810"/>
          </a:avLst>
        </a:prstGeom>
        <a:solidFill>
          <a:srgbClr val="FFFFCC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</a:rPr>
            <a:t>一覧表を入力後、ゼッケン番号を入力してください。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注）共通リレーと低学年リレーを兼ねて申し込むことはできません。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注）申込一覧に名前のある生徒なら、当日のリレーオーダー用紙で変更することができます。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ただし、低学年リレーに申込をしている生徒は共通リレーにでることはできません。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逆に、共通リレーに申込をしている生徒は低学年リレーにでることはできません。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6</xdr:row>
      <xdr:rowOff>314325</xdr:rowOff>
    </xdr:from>
    <xdr:to>
      <xdr:col>20</xdr:col>
      <xdr:colOff>38100</xdr:colOff>
      <xdr:row>10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6096000" y="1543050"/>
          <a:ext cx="3810000" cy="1228725"/>
        </a:xfrm>
        <a:prstGeom prst="wedgeRoundRectCallout">
          <a:avLst>
            <a:gd name="adj1" fmla="val -56324"/>
            <a:gd name="adj2" fmla="val 21875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600" b="0" i="0" u="none" baseline="0">
              <a:solidFill>
                <a:srgbClr val="000000"/>
              </a:solidFill>
            </a:rPr>
            <a:t>４の大きさで設定しています。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印刷時は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600" b="0" i="0" u="none" baseline="0">
              <a:solidFill>
                <a:srgbClr val="000000"/>
              </a:solidFill>
            </a:rPr>
            <a:t>４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B5</a:t>
          </a:r>
          <a:r>
            <a:rPr lang="en-US" cap="none" sz="1600" b="0" i="0" u="none" baseline="0">
              <a:solidFill>
                <a:srgbClr val="000000"/>
              </a:solidFill>
            </a:rPr>
            <a:t>に縮小印刷をしてください</a:t>
          </a:r>
          <a:r>
            <a:rPr lang="en-US" cap="none" sz="1600" b="0" i="0" u="none" baseline="0">
              <a:solidFill>
                <a:srgbClr val="FFFFFF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U41"/>
  <sheetViews>
    <sheetView zoomScalePageLayoutView="0" workbookViewId="0" topLeftCell="A32">
      <selection activeCell="F27" sqref="F27"/>
    </sheetView>
  </sheetViews>
  <sheetFormatPr defaultColWidth="13.00390625" defaultRowHeight="15"/>
  <cols>
    <col min="1" max="1" width="8.421875" style="3" customWidth="1"/>
    <col min="2" max="3" width="13.8515625" style="3" customWidth="1"/>
    <col min="4" max="4" width="9.00390625" style="3" hidden="1" customWidth="1"/>
    <col min="5" max="5" width="5.57421875" style="3" customWidth="1"/>
    <col min="6" max="9" width="10.57421875" style="3" customWidth="1"/>
    <col min="10" max="10" width="10.140625" style="3" customWidth="1"/>
    <col min="11" max="11" width="11.421875" style="3" customWidth="1"/>
    <col min="12" max="16384" width="13.00390625" style="1" customWidth="1"/>
  </cols>
  <sheetData>
    <row r="1" spans="1:21" ht="23.25" customHeight="1" hidden="1">
      <c r="A1" s="2" t="s">
        <v>6</v>
      </c>
      <c r="B1" s="2" t="s">
        <v>5</v>
      </c>
      <c r="C1" s="2" t="s">
        <v>7</v>
      </c>
      <c r="D1" s="3" t="s">
        <v>8</v>
      </c>
      <c r="E1" s="1" t="s">
        <v>9</v>
      </c>
      <c r="F1" s="2" t="s">
        <v>10</v>
      </c>
      <c r="G1" s="2" t="s">
        <v>11</v>
      </c>
      <c r="H1" s="2" t="s">
        <v>12</v>
      </c>
      <c r="I1" s="1" t="s">
        <v>13</v>
      </c>
      <c r="J1" s="1" t="s">
        <v>14</v>
      </c>
      <c r="K1" s="1" t="s">
        <v>15</v>
      </c>
      <c r="L1" s="1" t="s">
        <v>38</v>
      </c>
      <c r="M1" s="1" t="s">
        <v>16</v>
      </c>
      <c r="N1" s="1" t="s">
        <v>17</v>
      </c>
      <c r="O1" s="1" t="s">
        <v>18</v>
      </c>
      <c r="P1" s="1" t="s">
        <v>19</v>
      </c>
      <c r="Q1" s="2" t="s">
        <v>22</v>
      </c>
      <c r="R1" s="2" t="s">
        <v>21</v>
      </c>
      <c r="T1" s="1" t="s">
        <v>41</v>
      </c>
      <c r="U1" s="1" t="s">
        <v>30</v>
      </c>
    </row>
    <row r="2" spans="1:11" ht="36.75" customHeight="1" thickBot="1">
      <c r="A2" s="183" t="s">
        <v>49</v>
      </c>
      <c r="B2" s="184"/>
      <c r="C2" s="184"/>
      <c r="D2" s="184"/>
      <c r="E2" s="184"/>
      <c r="F2" s="184"/>
      <c r="G2" s="184"/>
      <c r="H2" s="184"/>
      <c r="I2" s="184"/>
      <c r="J2" s="7" t="s">
        <v>43</v>
      </c>
      <c r="K2" s="6"/>
    </row>
    <row r="3" spans="1:10" ht="13.5" customHeight="1">
      <c r="A3" s="185" t="s">
        <v>20</v>
      </c>
      <c r="B3" s="186" t="s">
        <v>51</v>
      </c>
      <c r="C3" s="188" t="s">
        <v>52</v>
      </c>
      <c r="D3" s="189"/>
      <c r="E3" s="189"/>
      <c r="F3" s="191" t="s">
        <v>35</v>
      </c>
      <c r="G3" s="193" t="s">
        <v>33</v>
      </c>
      <c r="H3" s="194"/>
      <c r="I3" s="195" t="s">
        <v>34</v>
      </c>
      <c r="J3" s="196"/>
    </row>
    <row r="4" spans="1:11" ht="21.75" customHeight="1">
      <c r="A4" s="171"/>
      <c r="B4" s="187"/>
      <c r="C4" s="190"/>
      <c r="D4" s="190"/>
      <c r="E4" s="190"/>
      <c r="F4" s="192"/>
      <c r="G4" s="169" t="s">
        <v>53</v>
      </c>
      <c r="H4" s="170"/>
      <c r="I4" s="165" t="s">
        <v>54</v>
      </c>
      <c r="J4" s="166"/>
      <c r="K4" s="39"/>
    </row>
    <row r="5" spans="1:10" ht="16.5" customHeight="1">
      <c r="A5" s="171" t="s">
        <v>31</v>
      </c>
      <c r="B5" s="172"/>
      <c r="C5" s="173" t="s">
        <v>55</v>
      </c>
      <c r="D5" s="174"/>
      <c r="E5" s="174"/>
      <c r="F5" s="174"/>
      <c r="G5" s="174"/>
      <c r="H5" s="175"/>
      <c r="I5" s="179" t="s">
        <v>32</v>
      </c>
      <c r="J5" s="180"/>
    </row>
    <row r="6" spans="1:11" ht="16.5" customHeight="1" thickBot="1">
      <c r="A6" s="171"/>
      <c r="B6" s="172"/>
      <c r="C6" s="176"/>
      <c r="D6" s="177"/>
      <c r="E6" s="177"/>
      <c r="F6" s="177"/>
      <c r="G6" s="177"/>
      <c r="H6" s="178"/>
      <c r="I6" s="181" t="s">
        <v>79</v>
      </c>
      <c r="J6" s="182"/>
      <c r="K6" s="40"/>
    </row>
    <row r="7" spans="1:11" ht="24.75" customHeight="1" thickBot="1">
      <c r="A7" s="11" t="s">
        <v>0</v>
      </c>
      <c r="B7" s="12" t="s">
        <v>1</v>
      </c>
      <c r="C7" s="12" t="s">
        <v>47</v>
      </c>
      <c r="D7" s="12" t="s">
        <v>20</v>
      </c>
      <c r="E7" s="12" t="s">
        <v>23</v>
      </c>
      <c r="F7" s="12" t="s">
        <v>2</v>
      </c>
      <c r="G7" s="12" t="s">
        <v>3</v>
      </c>
      <c r="H7" s="12" t="s">
        <v>4</v>
      </c>
      <c r="I7" s="13" t="s">
        <v>48</v>
      </c>
      <c r="J7" s="14" t="s">
        <v>39</v>
      </c>
      <c r="K7" s="1"/>
    </row>
    <row r="8" spans="1:11" ht="22.5" customHeight="1">
      <c r="A8" s="41">
        <v>100</v>
      </c>
      <c r="B8" s="15" t="s">
        <v>56</v>
      </c>
      <c r="C8" s="15" t="s">
        <v>67</v>
      </c>
      <c r="D8" s="16" t="str">
        <f>$C$3</f>
        <v>金久</v>
      </c>
      <c r="E8" s="15">
        <v>1</v>
      </c>
      <c r="F8" s="15" t="s">
        <v>6</v>
      </c>
      <c r="G8" s="15"/>
      <c r="H8" s="15" t="s">
        <v>11</v>
      </c>
      <c r="I8" s="17" t="s">
        <v>22</v>
      </c>
      <c r="J8" s="37" t="s">
        <v>40</v>
      </c>
      <c r="K8" s="1"/>
    </row>
    <row r="9" spans="1:11" ht="22.5" customHeight="1">
      <c r="A9" s="18">
        <v>101</v>
      </c>
      <c r="B9" s="10" t="s">
        <v>57</v>
      </c>
      <c r="C9" s="10" t="s">
        <v>68</v>
      </c>
      <c r="D9" s="10" t="str">
        <f aca="true" t="shared" si="0" ref="D9:D33">$C$3</f>
        <v>金久</v>
      </c>
      <c r="E9" s="10">
        <v>2</v>
      </c>
      <c r="F9" s="10" t="s">
        <v>5</v>
      </c>
      <c r="G9" s="10" t="s">
        <v>8</v>
      </c>
      <c r="H9" s="10"/>
      <c r="I9" s="19" t="s">
        <v>22</v>
      </c>
      <c r="J9" s="37" t="s">
        <v>40</v>
      </c>
      <c r="K9" s="1"/>
    </row>
    <row r="10" spans="1:11" ht="22.5" customHeight="1">
      <c r="A10" s="18">
        <v>102</v>
      </c>
      <c r="B10" s="10" t="s">
        <v>58</v>
      </c>
      <c r="C10" s="10" t="s">
        <v>69</v>
      </c>
      <c r="D10" s="10" t="str">
        <f t="shared" si="0"/>
        <v>金久</v>
      </c>
      <c r="E10" s="10">
        <v>3</v>
      </c>
      <c r="F10" s="10" t="s">
        <v>13</v>
      </c>
      <c r="G10" s="10" t="s">
        <v>8</v>
      </c>
      <c r="H10" s="10"/>
      <c r="I10" s="19"/>
      <c r="J10" s="37" t="s">
        <v>40</v>
      </c>
      <c r="K10" s="1"/>
    </row>
    <row r="11" spans="1:11" ht="22.5" customHeight="1">
      <c r="A11" s="18">
        <v>103</v>
      </c>
      <c r="B11" s="10" t="s">
        <v>59</v>
      </c>
      <c r="C11" s="10" t="s">
        <v>70</v>
      </c>
      <c r="D11" s="10"/>
      <c r="E11" s="10">
        <v>1</v>
      </c>
      <c r="F11" s="10" t="s">
        <v>11</v>
      </c>
      <c r="G11" s="10" t="s">
        <v>14</v>
      </c>
      <c r="H11" s="10"/>
      <c r="I11" s="19"/>
      <c r="J11" s="37" t="s">
        <v>42</v>
      </c>
      <c r="K11" s="1"/>
    </row>
    <row r="12" spans="1:11" ht="22.5" customHeight="1">
      <c r="A12" s="18">
        <v>104</v>
      </c>
      <c r="B12" s="10" t="s">
        <v>60</v>
      </c>
      <c r="C12" s="10" t="s">
        <v>71</v>
      </c>
      <c r="D12" s="10" t="str">
        <f t="shared" si="0"/>
        <v>金久</v>
      </c>
      <c r="E12" s="10">
        <v>1</v>
      </c>
      <c r="F12" s="10" t="s">
        <v>11</v>
      </c>
      <c r="G12" s="10"/>
      <c r="H12" s="10" t="s">
        <v>14</v>
      </c>
      <c r="I12" s="19"/>
      <c r="J12" s="37" t="s">
        <v>40</v>
      </c>
      <c r="K12" s="1"/>
    </row>
    <row r="13" spans="1:11" ht="22.5" customHeight="1">
      <c r="A13" s="18">
        <v>105</v>
      </c>
      <c r="B13" s="10" t="s">
        <v>61</v>
      </c>
      <c r="C13" s="10" t="s">
        <v>72</v>
      </c>
      <c r="D13" s="10" t="str">
        <f t="shared" si="0"/>
        <v>金久</v>
      </c>
      <c r="E13" s="10">
        <v>2</v>
      </c>
      <c r="F13" s="10" t="s">
        <v>38</v>
      </c>
      <c r="G13" s="10" t="s">
        <v>9</v>
      </c>
      <c r="H13" s="10"/>
      <c r="I13" s="19" t="s">
        <v>22</v>
      </c>
      <c r="J13" s="37" t="s">
        <v>40</v>
      </c>
      <c r="K13" s="1"/>
    </row>
    <row r="14" spans="1:11" ht="22.5" customHeight="1">
      <c r="A14" s="18">
        <v>106</v>
      </c>
      <c r="B14" s="10" t="s">
        <v>62</v>
      </c>
      <c r="C14" s="10" t="s">
        <v>73</v>
      </c>
      <c r="D14" s="10" t="str">
        <f t="shared" si="0"/>
        <v>金久</v>
      </c>
      <c r="E14" s="10">
        <v>2</v>
      </c>
      <c r="F14" s="10" t="s">
        <v>18</v>
      </c>
      <c r="G14" s="10" t="s">
        <v>5</v>
      </c>
      <c r="H14" s="10"/>
      <c r="I14" s="19" t="s">
        <v>22</v>
      </c>
      <c r="J14" s="37" t="s">
        <v>42</v>
      </c>
      <c r="K14" s="1"/>
    </row>
    <row r="15" spans="1:11" ht="22.5" customHeight="1">
      <c r="A15" s="18">
        <v>107</v>
      </c>
      <c r="B15" s="10" t="s">
        <v>63</v>
      </c>
      <c r="C15" s="10" t="s">
        <v>74</v>
      </c>
      <c r="D15" s="10"/>
      <c r="E15" s="10">
        <v>3</v>
      </c>
      <c r="F15" s="10" t="s">
        <v>19</v>
      </c>
      <c r="G15" s="10" t="s">
        <v>17</v>
      </c>
      <c r="H15" s="10"/>
      <c r="I15" s="19" t="s">
        <v>21</v>
      </c>
      <c r="J15" s="37" t="s">
        <v>40</v>
      </c>
      <c r="K15" s="1"/>
    </row>
    <row r="16" spans="1:11" ht="22.5" customHeight="1">
      <c r="A16" s="18">
        <v>108</v>
      </c>
      <c r="B16" s="10" t="s">
        <v>64</v>
      </c>
      <c r="C16" s="10" t="s">
        <v>75</v>
      </c>
      <c r="D16" s="10" t="str">
        <f t="shared" si="0"/>
        <v>金久</v>
      </c>
      <c r="E16" s="10">
        <v>3</v>
      </c>
      <c r="F16" s="10" t="s">
        <v>7</v>
      </c>
      <c r="G16" s="10" t="s">
        <v>38</v>
      </c>
      <c r="H16" s="10"/>
      <c r="I16" s="19" t="s">
        <v>21</v>
      </c>
      <c r="J16" s="37" t="s">
        <v>42</v>
      </c>
      <c r="K16" s="1"/>
    </row>
    <row r="17" spans="1:11" ht="22.5" customHeight="1">
      <c r="A17" s="18">
        <v>109</v>
      </c>
      <c r="B17" s="10" t="s">
        <v>65</v>
      </c>
      <c r="C17" s="10" t="s">
        <v>76</v>
      </c>
      <c r="D17" s="10" t="str">
        <f t="shared" si="0"/>
        <v>金久</v>
      </c>
      <c r="E17" s="10">
        <v>3</v>
      </c>
      <c r="F17" s="10" t="s">
        <v>7</v>
      </c>
      <c r="G17" s="10"/>
      <c r="H17" s="10" t="s">
        <v>38</v>
      </c>
      <c r="I17" s="19" t="s">
        <v>21</v>
      </c>
      <c r="J17" s="37" t="s">
        <v>40</v>
      </c>
      <c r="K17" s="1"/>
    </row>
    <row r="18" spans="1:11" ht="22.5" customHeight="1">
      <c r="A18" s="18">
        <v>110</v>
      </c>
      <c r="B18" s="21" t="s">
        <v>66</v>
      </c>
      <c r="C18" s="21" t="s">
        <v>77</v>
      </c>
      <c r="D18" s="21" t="str">
        <f t="shared" si="0"/>
        <v>金久</v>
      </c>
      <c r="E18" s="21">
        <v>3</v>
      </c>
      <c r="F18" s="21" t="s">
        <v>14</v>
      </c>
      <c r="G18" s="21" t="s">
        <v>13</v>
      </c>
      <c r="H18" s="21"/>
      <c r="I18" s="22" t="s">
        <v>21</v>
      </c>
      <c r="J18" s="37" t="s">
        <v>40</v>
      </c>
      <c r="K18" s="1"/>
    </row>
    <row r="19" spans="1:11" ht="22.5" customHeight="1">
      <c r="A19" s="20"/>
      <c r="B19" s="21"/>
      <c r="C19" s="21"/>
      <c r="D19" s="21"/>
      <c r="E19" s="21"/>
      <c r="F19" s="21"/>
      <c r="G19" s="21"/>
      <c r="H19" s="21"/>
      <c r="I19" s="22"/>
      <c r="J19" s="37"/>
      <c r="K19" s="1"/>
    </row>
    <row r="20" spans="1:11" ht="22.5" customHeight="1">
      <c r="A20" s="20"/>
      <c r="B20" s="21"/>
      <c r="C20" s="21"/>
      <c r="D20" s="21" t="str">
        <f t="shared" si="0"/>
        <v>金久</v>
      </c>
      <c r="E20" s="21"/>
      <c r="F20" s="21"/>
      <c r="G20" s="21"/>
      <c r="H20" s="21"/>
      <c r="I20" s="22"/>
      <c r="J20" s="37"/>
      <c r="K20" s="1"/>
    </row>
    <row r="21" spans="1:11" ht="22.5" customHeight="1">
      <c r="A21" s="20"/>
      <c r="B21" s="21"/>
      <c r="C21" s="21"/>
      <c r="D21" s="21" t="str">
        <f t="shared" si="0"/>
        <v>金久</v>
      </c>
      <c r="E21" s="21"/>
      <c r="F21" s="21"/>
      <c r="G21" s="21"/>
      <c r="H21" s="21"/>
      <c r="I21" s="22"/>
      <c r="J21" s="37"/>
      <c r="K21" s="1"/>
    </row>
    <row r="22" spans="1:11" ht="22.5" customHeight="1">
      <c r="A22" s="20"/>
      <c r="B22" s="21"/>
      <c r="C22" s="21"/>
      <c r="D22" s="21" t="str">
        <f t="shared" si="0"/>
        <v>金久</v>
      </c>
      <c r="E22" s="21"/>
      <c r="F22" s="21"/>
      <c r="G22" s="21"/>
      <c r="H22" s="21"/>
      <c r="I22" s="22"/>
      <c r="J22" s="37"/>
      <c r="K22" s="1"/>
    </row>
    <row r="23" spans="1:11" ht="22.5" customHeight="1">
      <c r="A23" s="20"/>
      <c r="B23" s="21"/>
      <c r="C23" s="21"/>
      <c r="D23" s="21" t="str">
        <f t="shared" si="0"/>
        <v>金久</v>
      </c>
      <c r="E23" s="21"/>
      <c r="F23" s="21"/>
      <c r="G23" s="21"/>
      <c r="H23" s="21"/>
      <c r="I23" s="22"/>
      <c r="J23" s="37"/>
      <c r="K23" s="1"/>
    </row>
    <row r="24" spans="1:11" ht="22.5" customHeight="1">
      <c r="A24" s="20"/>
      <c r="B24" s="21"/>
      <c r="C24" s="21"/>
      <c r="D24" s="21" t="str">
        <f t="shared" si="0"/>
        <v>金久</v>
      </c>
      <c r="E24" s="21"/>
      <c r="F24" s="21"/>
      <c r="G24" s="21"/>
      <c r="H24" s="21"/>
      <c r="I24" s="22"/>
      <c r="J24" s="37"/>
      <c r="K24" s="1"/>
    </row>
    <row r="25" spans="1:11" ht="22.5" customHeight="1">
      <c r="A25" s="20"/>
      <c r="B25" s="21"/>
      <c r="C25" s="21"/>
      <c r="D25" s="21" t="str">
        <f t="shared" si="0"/>
        <v>金久</v>
      </c>
      <c r="E25" s="21"/>
      <c r="F25" s="21"/>
      <c r="G25" s="21"/>
      <c r="H25" s="21"/>
      <c r="I25" s="22"/>
      <c r="J25" s="37"/>
      <c r="K25" s="1"/>
    </row>
    <row r="26" spans="1:11" ht="22.5" customHeight="1">
      <c r="A26" s="20"/>
      <c r="B26" s="21"/>
      <c r="C26" s="21"/>
      <c r="D26" s="21" t="str">
        <f t="shared" si="0"/>
        <v>金久</v>
      </c>
      <c r="E26" s="21"/>
      <c r="F26" s="21"/>
      <c r="G26" s="21"/>
      <c r="H26" s="21"/>
      <c r="I26" s="22"/>
      <c r="J26" s="37"/>
      <c r="K26" s="1"/>
    </row>
    <row r="27" spans="1:11" ht="22.5" customHeight="1">
      <c r="A27" s="20"/>
      <c r="B27" s="21"/>
      <c r="C27" s="21"/>
      <c r="D27" s="21" t="str">
        <f t="shared" si="0"/>
        <v>金久</v>
      </c>
      <c r="E27" s="21"/>
      <c r="F27" s="21"/>
      <c r="G27" s="21"/>
      <c r="H27" s="21"/>
      <c r="I27" s="22"/>
      <c r="J27" s="37"/>
      <c r="K27" s="1"/>
    </row>
    <row r="28" spans="1:11" ht="22.5" customHeight="1">
      <c r="A28" s="20"/>
      <c r="B28" s="21"/>
      <c r="C28" s="21"/>
      <c r="D28" s="21" t="str">
        <f t="shared" si="0"/>
        <v>金久</v>
      </c>
      <c r="E28" s="21"/>
      <c r="F28" s="21"/>
      <c r="G28" s="21"/>
      <c r="H28" s="21"/>
      <c r="I28" s="22"/>
      <c r="J28" s="37"/>
      <c r="K28" s="1"/>
    </row>
    <row r="29" spans="1:11" ht="22.5" customHeight="1">
      <c r="A29" s="20"/>
      <c r="B29" s="21"/>
      <c r="C29" s="21"/>
      <c r="D29" s="21"/>
      <c r="E29" s="21"/>
      <c r="F29" s="21"/>
      <c r="G29" s="21"/>
      <c r="H29" s="21"/>
      <c r="I29" s="22"/>
      <c r="J29" s="37"/>
      <c r="K29" s="1"/>
    </row>
    <row r="30" spans="1:11" ht="22.5" customHeight="1">
      <c r="A30" s="20"/>
      <c r="B30" s="21"/>
      <c r="C30" s="21"/>
      <c r="D30" s="21" t="str">
        <f t="shared" si="0"/>
        <v>金久</v>
      </c>
      <c r="E30" s="21"/>
      <c r="F30" s="21"/>
      <c r="G30" s="21"/>
      <c r="H30" s="21"/>
      <c r="I30" s="22"/>
      <c r="J30" s="37"/>
      <c r="K30" s="1"/>
    </row>
    <row r="31" spans="1:11" ht="22.5" customHeight="1">
      <c r="A31" s="20"/>
      <c r="B31" s="21"/>
      <c r="C31" s="21"/>
      <c r="D31" s="21" t="str">
        <f t="shared" si="0"/>
        <v>金久</v>
      </c>
      <c r="E31" s="21"/>
      <c r="F31" s="21"/>
      <c r="G31" s="21"/>
      <c r="H31" s="21"/>
      <c r="I31" s="22"/>
      <c r="J31" s="37"/>
      <c r="K31" s="1"/>
    </row>
    <row r="32" spans="1:11" ht="22.5" customHeight="1">
      <c r="A32" s="20"/>
      <c r="B32" s="21"/>
      <c r="C32" s="21"/>
      <c r="D32" s="21" t="str">
        <f t="shared" si="0"/>
        <v>金久</v>
      </c>
      <c r="E32" s="21"/>
      <c r="F32" s="21"/>
      <c r="G32" s="21"/>
      <c r="H32" s="21"/>
      <c r="I32" s="22"/>
      <c r="J32" s="37"/>
      <c r="K32" s="1"/>
    </row>
    <row r="33" spans="1:11" ht="22.5" customHeight="1" thickBot="1">
      <c r="A33" s="23"/>
      <c r="B33" s="24"/>
      <c r="C33" s="24"/>
      <c r="D33" s="25" t="str">
        <f t="shared" si="0"/>
        <v>金久</v>
      </c>
      <c r="E33" s="24"/>
      <c r="F33" s="24"/>
      <c r="G33" s="24"/>
      <c r="H33" s="24"/>
      <c r="I33" s="26"/>
      <c r="J33" s="38"/>
      <c r="K33" s="1"/>
    </row>
    <row r="34" spans="1:11" ht="8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4"/>
    </row>
    <row r="35" spans="1:11" ht="12.75" customHeight="1">
      <c r="A35" s="167" t="s">
        <v>45</v>
      </c>
      <c r="B35" s="167"/>
      <c r="C35" s="167"/>
      <c r="D35" s="28"/>
      <c r="E35" s="49">
        <v>11</v>
      </c>
      <c r="F35" s="168" t="s">
        <v>150</v>
      </c>
      <c r="G35" s="167"/>
      <c r="H35" s="50">
        <v>5500</v>
      </c>
      <c r="I35" s="29" t="s">
        <v>46</v>
      </c>
      <c r="J35" s="29"/>
      <c r="K35" s="1"/>
    </row>
    <row r="36" spans="1:11" ht="8.25" customHeight="1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1"/>
    </row>
    <row r="37" spans="1:11" ht="24.75" customHeight="1">
      <c r="A37" s="164" t="s">
        <v>36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"/>
    </row>
    <row r="38" spans="1:11" ht="24" customHeight="1">
      <c r="A38" s="29"/>
      <c r="B38" s="160" t="s">
        <v>149</v>
      </c>
      <c r="C38" s="160"/>
      <c r="D38" s="160"/>
      <c r="E38" s="160"/>
      <c r="F38" s="160"/>
      <c r="G38" s="32"/>
      <c r="H38" s="32"/>
      <c r="I38" s="32"/>
      <c r="J38" s="33"/>
      <c r="K38" s="5"/>
    </row>
    <row r="39" spans="1:11" ht="24" customHeight="1">
      <c r="A39" s="33"/>
      <c r="B39" s="33"/>
      <c r="C39" s="33"/>
      <c r="D39" s="34"/>
      <c r="E39" s="51" t="s">
        <v>52</v>
      </c>
      <c r="F39" s="35" t="s">
        <v>35</v>
      </c>
      <c r="G39" s="161" t="s">
        <v>135</v>
      </c>
      <c r="H39" s="161"/>
      <c r="I39" s="161"/>
      <c r="J39" s="35" t="s">
        <v>37</v>
      </c>
      <c r="K39" s="5"/>
    </row>
    <row r="40" spans="1:11" ht="24" customHeight="1">
      <c r="A40" s="33"/>
      <c r="B40" s="33"/>
      <c r="C40" s="33"/>
      <c r="D40" s="33"/>
      <c r="E40" s="162" t="s">
        <v>44</v>
      </c>
      <c r="F40" s="162"/>
      <c r="G40" s="163" t="s">
        <v>78</v>
      </c>
      <c r="H40" s="163"/>
      <c r="I40" s="163"/>
      <c r="J40" s="36" t="s">
        <v>37</v>
      </c>
      <c r="K40" s="5"/>
    </row>
    <row r="41" spans="5:9" ht="13.5">
      <c r="E41" s="5"/>
      <c r="F41" s="1"/>
      <c r="G41" s="1"/>
      <c r="H41" s="1"/>
      <c r="I41" s="1"/>
    </row>
  </sheetData>
  <sheetProtection/>
  <mergeCells count="20">
    <mergeCell ref="C5:H6"/>
    <mergeCell ref="I5:J5"/>
    <mergeCell ref="I6:J6"/>
    <mergeCell ref="A2:I2"/>
    <mergeCell ref="A3:A4"/>
    <mergeCell ref="B3:B4"/>
    <mergeCell ref="C3:E4"/>
    <mergeCell ref="F3:F4"/>
    <mergeCell ref="G3:H3"/>
    <mergeCell ref="I3:J3"/>
    <mergeCell ref="B38:F38"/>
    <mergeCell ref="G39:I39"/>
    <mergeCell ref="E40:F40"/>
    <mergeCell ref="G40:I40"/>
    <mergeCell ref="A37:J37"/>
    <mergeCell ref="I4:J4"/>
    <mergeCell ref="A35:C35"/>
    <mergeCell ref="F35:G35"/>
    <mergeCell ref="G4:H4"/>
    <mergeCell ref="A5:B6"/>
  </mergeCells>
  <conditionalFormatting sqref="H35">
    <cfRule type="cellIs" priority="1" dxfId="11" operator="equal" stopIfTrue="1">
      <formula>0</formula>
    </cfRule>
  </conditionalFormatting>
  <dataValidations count="4">
    <dataValidation type="list" allowBlank="1" showInputMessage="1" showErrorMessage="1" sqref="D1">
      <formula1>$D$1:$D$1</formula1>
    </dataValidation>
    <dataValidation type="list" allowBlank="1" showInputMessage="1" showErrorMessage="1" sqref="J8:J33">
      <formula1>$T$1:$U$1</formula1>
    </dataValidation>
    <dataValidation type="list" allowBlank="1" showInputMessage="1" showErrorMessage="1" sqref="G34:I34 F8:H33">
      <formula1>$A$1:$P$1</formula1>
    </dataValidation>
    <dataValidation type="list" allowBlank="1" showInputMessage="1" showErrorMessage="1" sqref="J34:K34 I8:I33">
      <formula1>$Q$1:$R$1</formula1>
    </dataValidation>
  </dataValidations>
  <printOptions/>
  <pageMargins left="0.53" right="0.29" top="0.43" bottom="0.2755905511811024" header="0.31496062992125984" footer="0.1968503937007874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1"/>
  </sheetPr>
  <dimension ref="A1:X41"/>
  <sheetViews>
    <sheetView zoomScalePageLayoutView="0" workbookViewId="0" topLeftCell="B23">
      <selection activeCell="C38" sqref="C38:G38"/>
    </sheetView>
  </sheetViews>
  <sheetFormatPr defaultColWidth="13.00390625" defaultRowHeight="15"/>
  <cols>
    <col min="1" max="1" width="0" style="1" hidden="1" customWidth="1"/>
    <col min="2" max="2" width="8.421875" style="3" customWidth="1"/>
    <col min="3" max="4" width="13.8515625" style="3" customWidth="1"/>
    <col min="5" max="5" width="9.00390625" style="3" hidden="1" customWidth="1"/>
    <col min="6" max="6" width="5.57421875" style="3" customWidth="1"/>
    <col min="7" max="10" width="10.57421875" style="3" customWidth="1"/>
    <col min="11" max="17" width="10.57421875" style="3" hidden="1" customWidth="1"/>
    <col min="18" max="18" width="10.140625" style="3" customWidth="1"/>
    <col min="19" max="19" width="10.140625" style="3" hidden="1" customWidth="1"/>
    <col min="20" max="20" width="2.421875" style="1" hidden="1" customWidth="1"/>
    <col min="21" max="21" width="2.421875" style="1" customWidth="1"/>
    <col min="22" max="22" width="9.140625" style="74" customWidth="1"/>
    <col min="23" max="24" width="7.00390625" style="1" customWidth="1"/>
    <col min="25" max="16384" width="13.00390625" style="1" customWidth="1"/>
  </cols>
  <sheetData>
    <row r="1" spans="2:24" ht="23.25" customHeight="1" hidden="1">
      <c r="B1" s="2" t="s">
        <v>6</v>
      </c>
      <c r="C1" s="2" t="s">
        <v>5</v>
      </c>
      <c r="D1" s="2" t="s">
        <v>7</v>
      </c>
      <c r="E1" s="3" t="s">
        <v>8</v>
      </c>
      <c r="F1" s="1" t="s">
        <v>9</v>
      </c>
      <c r="G1" s="2" t="s">
        <v>10</v>
      </c>
      <c r="H1" s="2" t="s">
        <v>11</v>
      </c>
      <c r="I1" s="2" t="s">
        <v>12</v>
      </c>
      <c r="J1" s="1" t="s">
        <v>13</v>
      </c>
      <c r="K1" s="1" t="s">
        <v>14</v>
      </c>
      <c r="L1" s="1" t="s">
        <v>143</v>
      </c>
      <c r="M1" s="1" t="s">
        <v>144</v>
      </c>
      <c r="N1" s="1" t="s">
        <v>136</v>
      </c>
      <c r="O1" s="1" t="s">
        <v>137</v>
      </c>
      <c r="P1" s="1" t="s">
        <v>138</v>
      </c>
      <c r="Q1" s="1" t="s">
        <v>139</v>
      </c>
      <c r="S1" s="1" t="s">
        <v>140</v>
      </c>
      <c r="T1" s="2" t="s">
        <v>21</v>
      </c>
      <c r="U1" s="2" t="s">
        <v>146</v>
      </c>
      <c r="W1" s="1" t="s">
        <v>41</v>
      </c>
      <c r="X1" s="1" t="s">
        <v>30</v>
      </c>
    </row>
    <row r="2" spans="2:19" ht="36.75" customHeight="1" thickBot="1">
      <c r="B2" s="138" t="s">
        <v>129</v>
      </c>
      <c r="C2" s="214" t="s">
        <v>154</v>
      </c>
      <c r="D2" s="215"/>
      <c r="E2" s="215"/>
      <c r="F2" s="215"/>
      <c r="G2" s="215"/>
      <c r="H2" s="215"/>
      <c r="I2" s="215"/>
      <c r="J2" s="215"/>
      <c r="K2" s="147"/>
      <c r="L2" s="147"/>
      <c r="M2" s="147"/>
      <c r="N2" s="147"/>
      <c r="O2" s="147"/>
      <c r="P2" s="147"/>
      <c r="Q2" s="147"/>
      <c r="R2" s="7" t="s">
        <v>43</v>
      </c>
      <c r="S2" s="7"/>
    </row>
    <row r="3" spans="2:19" ht="13.5" customHeight="1">
      <c r="B3" s="185" t="s">
        <v>20</v>
      </c>
      <c r="C3" s="186"/>
      <c r="D3" s="188"/>
      <c r="E3" s="189"/>
      <c r="F3" s="189"/>
      <c r="G3" s="191" t="s">
        <v>35</v>
      </c>
      <c r="H3" s="193" t="s">
        <v>33</v>
      </c>
      <c r="I3" s="194"/>
      <c r="J3" s="195" t="s">
        <v>34</v>
      </c>
      <c r="K3" s="193"/>
      <c r="L3" s="193"/>
      <c r="M3" s="193"/>
      <c r="N3" s="193"/>
      <c r="O3" s="193"/>
      <c r="P3" s="193"/>
      <c r="Q3" s="193"/>
      <c r="R3" s="196"/>
      <c r="S3" s="31"/>
    </row>
    <row r="4" spans="2:19" ht="21.75" customHeight="1">
      <c r="B4" s="171"/>
      <c r="C4" s="187"/>
      <c r="D4" s="190"/>
      <c r="E4" s="190"/>
      <c r="F4" s="190"/>
      <c r="G4" s="192"/>
      <c r="H4" s="169"/>
      <c r="I4" s="170"/>
      <c r="J4" s="165"/>
      <c r="K4" s="169"/>
      <c r="L4" s="169"/>
      <c r="M4" s="169"/>
      <c r="N4" s="169"/>
      <c r="O4" s="169"/>
      <c r="P4" s="169"/>
      <c r="Q4" s="169"/>
      <c r="R4" s="166"/>
      <c r="S4" s="150"/>
    </row>
    <row r="5" spans="2:24" ht="16.5" customHeight="1">
      <c r="B5" s="171" t="s">
        <v>31</v>
      </c>
      <c r="C5" s="172"/>
      <c r="D5" s="206"/>
      <c r="E5" s="207"/>
      <c r="F5" s="207"/>
      <c r="G5" s="207"/>
      <c r="H5" s="207"/>
      <c r="I5" s="208"/>
      <c r="J5" s="216" t="s">
        <v>152</v>
      </c>
      <c r="K5" s="217"/>
      <c r="L5" s="217"/>
      <c r="M5" s="217"/>
      <c r="N5" s="217"/>
      <c r="O5" s="217"/>
      <c r="P5" s="217"/>
      <c r="Q5" s="217"/>
      <c r="R5" s="218"/>
      <c r="S5" s="151"/>
      <c r="V5" s="197" t="s">
        <v>131</v>
      </c>
      <c r="W5" s="198"/>
      <c r="X5" s="199"/>
    </row>
    <row r="6" spans="2:24" ht="16.5" customHeight="1" thickBot="1">
      <c r="B6" s="171"/>
      <c r="C6" s="172"/>
      <c r="D6" s="209"/>
      <c r="E6" s="210"/>
      <c r="F6" s="210"/>
      <c r="G6" s="210"/>
      <c r="H6" s="210"/>
      <c r="I6" s="211"/>
      <c r="J6" s="203" t="s">
        <v>158</v>
      </c>
      <c r="K6" s="204"/>
      <c r="L6" s="204"/>
      <c r="M6" s="204"/>
      <c r="N6" s="204"/>
      <c r="O6" s="204"/>
      <c r="P6" s="204"/>
      <c r="Q6" s="204"/>
      <c r="R6" s="205"/>
      <c r="S6" s="150"/>
      <c r="V6" s="200"/>
      <c r="W6" s="201"/>
      <c r="X6" s="202"/>
    </row>
    <row r="7" spans="2:24" ht="24.75" customHeight="1" thickBot="1">
      <c r="B7" s="11" t="s">
        <v>0</v>
      </c>
      <c r="C7" s="12" t="s">
        <v>1</v>
      </c>
      <c r="D7" s="12" t="s">
        <v>47</v>
      </c>
      <c r="E7" s="12" t="s">
        <v>20</v>
      </c>
      <c r="F7" s="12" t="s">
        <v>23</v>
      </c>
      <c r="G7" s="12" t="s">
        <v>2</v>
      </c>
      <c r="H7" s="12" t="s">
        <v>3</v>
      </c>
      <c r="I7" s="12" t="s">
        <v>4</v>
      </c>
      <c r="J7" s="13" t="s">
        <v>48</v>
      </c>
      <c r="K7" s="154"/>
      <c r="L7" s="154"/>
      <c r="M7" s="154"/>
      <c r="N7" s="154"/>
      <c r="O7" s="154"/>
      <c r="P7" s="154"/>
      <c r="Q7" s="154"/>
      <c r="R7" s="14" t="s">
        <v>39</v>
      </c>
      <c r="S7" s="152"/>
      <c r="V7" s="140" t="s">
        <v>132</v>
      </c>
      <c r="W7" s="140" t="s">
        <v>133</v>
      </c>
      <c r="X7" s="140" t="s">
        <v>134</v>
      </c>
    </row>
    <row r="8" spans="1:24" ht="22.5" customHeight="1">
      <c r="A8" s="1">
        <v>1</v>
      </c>
      <c r="B8" s="41"/>
      <c r="C8" s="10"/>
      <c r="D8" s="15"/>
      <c r="E8" s="10"/>
      <c r="F8" s="15"/>
      <c r="G8" s="142"/>
      <c r="H8" s="15"/>
      <c r="I8" s="15"/>
      <c r="J8" s="17"/>
      <c r="K8" s="45"/>
      <c r="L8" s="45"/>
      <c r="M8" s="45"/>
      <c r="N8" s="45"/>
      <c r="O8" s="45"/>
      <c r="P8" s="45"/>
      <c r="Q8" s="45"/>
      <c r="R8" s="37"/>
      <c r="S8" s="150"/>
      <c r="V8" s="142" t="s">
        <v>6</v>
      </c>
      <c r="W8" s="141">
        <f>COUNTIF($G$8:$H$33,V8)</f>
        <v>0</v>
      </c>
      <c r="X8" s="141">
        <f>COUNTIF($I$8:$I$33,V8)</f>
        <v>0</v>
      </c>
    </row>
    <row r="9" spans="1:24" ht="22.5" customHeight="1" thickBot="1">
      <c r="A9" s="1">
        <v>2</v>
      </c>
      <c r="B9" s="18"/>
      <c r="C9" s="10"/>
      <c r="D9" s="10"/>
      <c r="E9" s="10"/>
      <c r="F9" s="10"/>
      <c r="G9" s="142"/>
      <c r="H9" s="10"/>
      <c r="I9" s="10"/>
      <c r="J9" s="19"/>
      <c r="K9" s="45"/>
      <c r="L9" s="45"/>
      <c r="M9" s="45"/>
      <c r="N9" s="45"/>
      <c r="O9" s="45"/>
      <c r="P9" s="45"/>
      <c r="Q9" s="45"/>
      <c r="R9" s="37"/>
      <c r="S9" s="150"/>
      <c r="V9" s="142" t="s">
        <v>5</v>
      </c>
      <c r="W9" s="141">
        <f aca="true" t="shared" si="0" ref="W9:W23">COUNTIF($G$8:$H$33,V9)</f>
        <v>0</v>
      </c>
      <c r="X9" s="141">
        <f aca="true" t="shared" si="1" ref="X9:X23">COUNTIF($I$8:$I$33,V9)</f>
        <v>0</v>
      </c>
    </row>
    <row r="10" spans="1:24" ht="22.5" customHeight="1">
      <c r="A10" s="1">
        <v>3</v>
      </c>
      <c r="B10" s="41"/>
      <c r="C10" s="10"/>
      <c r="D10" s="10"/>
      <c r="E10" s="10"/>
      <c r="F10" s="10"/>
      <c r="G10" s="142"/>
      <c r="H10" s="10"/>
      <c r="I10" s="10"/>
      <c r="J10" s="142"/>
      <c r="K10" s="45"/>
      <c r="L10" s="45"/>
      <c r="M10" s="45"/>
      <c r="N10" s="45"/>
      <c r="O10" s="45"/>
      <c r="P10" s="45"/>
      <c r="Q10" s="45"/>
      <c r="R10" s="37"/>
      <c r="S10" s="150"/>
      <c r="V10" s="142" t="s">
        <v>7</v>
      </c>
      <c r="W10" s="141">
        <f t="shared" si="0"/>
        <v>0</v>
      </c>
      <c r="X10" s="141">
        <f t="shared" si="1"/>
        <v>0</v>
      </c>
    </row>
    <row r="11" spans="1:24" ht="22.5" customHeight="1" thickBot="1">
      <c r="A11" s="1">
        <v>4</v>
      </c>
      <c r="B11" s="18"/>
      <c r="C11" s="10"/>
      <c r="D11" s="10"/>
      <c r="E11" s="10"/>
      <c r="F11" s="10"/>
      <c r="G11" s="142"/>
      <c r="H11" s="10"/>
      <c r="I11" s="10"/>
      <c r="J11" s="142"/>
      <c r="K11" s="45"/>
      <c r="L11" s="45"/>
      <c r="M11" s="45"/>
      <c r="N11" s="45"/>
      <c r="O11" s="45"/>
      <c r="P11" s="45"/>
      <c r="Q11" s="45"/>
      <c r="R11" s="37"/>
      <c r="S11" s="150"/>
      <c r="V11" s="142" t="s">
        <v>8</v>
      </c>
      <c r="W11" s="141">
        <f>COUNTIF($G$8:$H$33,V11)</f>
        <v>0</v>
      </c>
      <c r="X11" s="141">
        <f t="shared" si="1"/>
        <v>0</v>
      </c>
    </row>
    <row r="12" spans="1:24" ht="22.5" customHeight="1">
      <c r="A12" s="1">
        <v>5</v>
      </c>
      <c r="B12" s="41"/>
      <c r="C12" s="10"/>
      <c r="D12" s="10"/>
      <c r="E12" s="10"/>
      <c r="F12" s="10"/>
      <c r="G12" s="142"/>
      <c r="H12" s="10"/>
      <c r="I12" s="10"/>
      <c r="J12" s="19"/>
      <c r="K12" s="45"/>
      <c r="L12" s="45"/>
      <c r="M12" s="45"/>
      <c r="N12" s="45"/>
      <c r="O12" s="45"/>
      <c r="P12" s="45"/>
      <c r="Q12" s="45"/>
      <c r="R12" s="37"/>
      <c r="S12" s="150"/>
      <c r="V12" s="142" t="s">
        <v>9</v>
      </c>
      <c r="W12" s="141">
        <f t="shared" si="0"/>
        <v>0</v>
      </c>
      <c r="X12" s="141">
        <f t="shared" si="1"/>
        <v>0</v>
      </c>
    </row>
    <row r="13" spans="1:24" ht="22.5" customHeight="1" thickBot="1">
      <c r="A13" s="1">
        <v>6</v>
      </c>
      <c r="B13" s="18"/>
      <c r="C13" s="10"/>
      <c r="D13" s="10"/>
      <c r="E13" s="10"/>
      <c r="F13" s="10"/>
      <c r="G13" s="142"/>
      <c r="H13" s="10"/>
      <c r="I13" s="10"/>
      <c r="J13" s="19"/>
      <c r="K13" s="45"/>
      <c r="L13" s="45"/>
      <c r="M13" s="45"/>
      <c r="N13" s="45"/>
      <c r="O13" s="45"/>
      <c r="P13" s="45"/>
      <c r="Q13" s="45"/>
      <c r="R13" s="37"/>
      <c r="S13" s="150"/>
      <c r="V13" s="142" t="s">
        <v>10</v>
      </c>
      <c r="W13" s="141">
        <f t="shared" si="0"/>
        <v>0</v>
      </c>
      <c r="X13" s="141">
        <f t="shared" si="1"/>
        <v>0</v>
      </c>
    </row>
    <row r="14" spans="1:24" ht="22.5" customHeight="1">
      <c r="A14" s="1">
        <v>7</v>
      </c>
      <c r="B14" s="41"/>
      <c r="C14" s="10"/>
      <c r="D14" s="10"/>
      <c r="E14" s="10"/>
      <c r="F14" s="10"/>
      <c r="G14" s="142"/>
      <c r="H14" s="142"/>
      <c r="I14" s="10"/>
      <c r="J14" s="142"/>
      <c r="K14" s="45"/>
      <c r="L14" s="45"/>
      <c r="M14" s="45"/>
      <c r="N14" s="45"/>
      <c r="O14" s="45"/>
      <c r="P14" s="45"/>
      <c r="Q14" s="45"/>
      <c r="R14" s="37"/>
      <c r="S14" s="150"/>
      <c r="V14" s="142" t="s">
        <v>11</v>
      </c>
      <c r="W14" s="141">
        <f t="shared" si="0"/>
        <v>0</v>
      </c>
      <c r="X14" s="141">
        <f t="shared" si="1"/>
        <v>0</v>
      </c>
    </row>
    <row r="15" spans="1:24" ht="22.5" customHeight="1" thickBot="1">
      <c r="A15" s="1">
        <v>8</v>
      </c>
      <c r="B15" s="18"/>
      <c r="C15" s="10"/>
      <c r="D15" s="10"/>
      <c r="E15" s="10"/>
      <c r="F15" s="10"/>
      <c r="G15" s="142"/>
      <c r="H15" s="142"/>
      <c r="I15" s="10"/>
      <c r="J15" s="142"/>
      <c r="K15" s="45"/>
      <c r="L15" s="45"/>
      <c r="M15" s="45"/>
      <c r="N15" s="45"/>
      <c r="O15" s="45"/>
      <c r="P15" s="45"/>
      <c r="Q15" s="45"/>
      <c r="R15" s="37"/>
      <c r="S15" s="150"/>
      <c r="V15" s="142" t="s">
        <v>12</v>
      </c>
      <c r="W15" s="141">
        <f t="shared" si="0"/>
        <v>0</v>
      </c>
      <c r="X15" s="141">
        <f t="shared" si="1"/>
        <v>0</v>
      </c>
    </row>
    <row r="16" spans="1:24" ht="22.5" customHeight="1">
      <c r="A16" s="1">
        <v>9</v>
      </c>
      <c r="B16" s="41"/>
      <c r="C16" s="10"/>
      <c r="D16" s="10"/>
      <c r="E16" s="10"/>
      <c r="F16" s="10"/>
      <c r="G16" s="142"/>
      <c r="H16" s="10"/>
      <c r="I16" s="10"/>
      <c r="K16" s="45"/>
      <c r="L16" s="45"/>
      <c r="M16" s="45"/>
      <c r="N16" s="45"/>
      <c r="O16" s="45"/>
      <c r="P16" s="45"/>
      <c r="Q16" s="45"/>
      <c r="R16" s="37"/>
      <c r="S16" s="150"/>
      <c r="V16" s="142" t="s">
        <v>13</v>
      </c>
      <c r="W16" s="141">
        <f t="shared" si="0"/>
        <v>0</v>
      </c>
      <c r="X16" s="141">
        <f t="shared" si="1"/>
        <v>0</v>
      </c>
    </row>
    <row r="17" spans="1:24" ht="22.5" customHeight="1" thickBot="1">
      <c r="A17" s="1">
        <v>10</v>
      </c>
      <c r="B17" s="18"/>
      <c r="C17" s="10"/>
      <c r="D17" s="10"/>
      <c r="E17" s="10"/>
      <c r="F17" s="10"/>
      <c r="G17" s="142"/>
      <c r="H17" s="10"/>
      <c r="I17" s="10"/>
      <c r="K17" s="45"/>
      <c r="L17" s="45"/>
      <c r="M17" s="45"/>
      <c r="N17" s="45"/>
      <c r="O17" s="45"/>
      <c r="P17" s="45"/>
      <c r="Q17" s="45"/>
      <c r="R17" s="37"/>
      <c r="S17" s="150"/>
      <c r="V17" s="142" t="s">
        <v>14</v>
      </c>
      <c r="W17" s="141">
        <f t="shared" si="0"/>
        <v>0</v>
      </c>
      <c r="X17" s="141">
        <f t="shared" si="1"/>
        <v>0</v>
      </c>
    </row>
    <row r="18" spans="1:24" ht="22.5" customHeight="1">
      <c r="A18" s="1">
        <v>11</v>
      </c>
      <c r="B18" s="41"/>
      <c r="C18" s="10"/>
      <c r="D18" s="10"/>
      <c r="E18" s="10"/>
      <c r="F18" s="21"/>
      <c r="G18" s="142"/>
      <c r="H18" s="142"/>
      <c r="I18" s="21"/>
      <c r="J18" s="142"/>
      <c r="K18" s="155"/>
      <c r="L18" s="155"/>
      <c r="M18" s="155"/>
      <c r="N18" s="155"/>
      <c r="O18" s="155"/>
      <c r="P18" s="155"/>
      <c r="Q18" s="155"/>
      <c r="R18" s="37"/>
      <c r="S18" s="150"/>
      <c r="V18" s="142" t="s">
        <v>15</v>
      </c>
      <c r="W18" s="141">
        <f t="shared" si="0"/>
        <v>0</v>
      </c>
      <c r="X18" s="141">
        <f t="shared" si="1"/>
        <v>0</v>
      </c>
    </row>
    <row r="19" spans="1:24" ht="22.5" customHeight="1" thickBot="1">
      <c r="A19" s="1">
        <v>12</v>
      </c>
      <c r="B19" s="18"/>
      <c r="C19" s="10"/>
      <c r="D19" s="10"/>
      <c r="E19" s="10"/>
      <c r="F19" s="21"/>
      <c r="G19" s="142"/>
      <c r="H19" s="142"/>
      <c r="I19" s="21"/>
      <c r="J19" s="142"/>
      <c r="K19" s="155"/>
      <c r="L19" s="155"/>
      <c r="M19" s="155"/>
      <c r="N19" s="155"/>
      <c r="O19" s="155"/>
      <c r="P19" s="155"/>
      <c r="Q19" s="155"/>
      <c r="R19" s="37"/>
      <c r="S19" s="150"/>
      <c r="V19" s="142" t="s">
        <v>38</v>
      </c>
      <c r="W19" s="141">
        <f t="shared" si="0"/>
        <v>0</v>
      </c>
      <c r="X19" s="141">
        <f t="shared" si="1"/>
        <v>0</v>
      </c>
    </row>
    <row r="20" spans="1:24" ht="22.5" customHeight="1">
      <c r="A20" s="1">
        <v>13</v>
      </c>
      <c r="B20" s="41"/>
      <c r="C20" s="10"/>
      <c r="D20" s="10"/>
      <c r="E20" s="10"/>
      <c r="F20" s="21"/>
      <c r="G20" s="142"/>
      <c r="H20" s="142"/>
      <c r="I20" s="21"/>
      <c r="J20" s="19"/>
      <c r="K20" s="155"/>
      <c r="L20" s="155"/>
      <c r="M20" s="155"/>
      <c r="N20" s="155"/>
      <c r="O20" s="155"/>
      <c r="P20" s="155"/>
      <c r="Q20" s="155"/>
      <c r="R20" s="37"/>
      <c r="S20" s="150"/>
      <c r="V20" s="142" t="s">
        <v>16</v>
      </c>
      <c r="W20" s="141">
        <f t="shared" si="0"/>
        <v>0</v>
      </c>
      <c r="X20" s="141">
        <f t="shared" si="1"/>
        <v>0</v>
      </c>
    </row>
    <row r="21" spans="1:24" ht="22.5" customHeight="1" thickBot="1">
      <c r="A21" s="1">
        <v>14</v>
      </c>
      <c r="B21" s="18"/>
      <c r="C21" s="10"/>
      <c r="D21" s="10"/>
      <c r="E21" s="10"/>
      <c r="F21" s="21"/>
      <c r="G21" s="21"/>
      <c r="H21" s="21"/>
      <c r="I21" s="21"/>
      <c r="J21" s="142"/>
      <c r="K21" s="155"/>
      <c r="L21" s="155"/>
      <c r="M21" s="155"/>
      <c r="N21" s="155"/>
      <c r="O21" s="155"/>
      <c r="P21" s="155"/>
      <c r="Q21" s="155"/>
      <c r="R21" s="37"/>
      <c r="S21" s="150"/>
      <c r="V21" s="142" t="s">
        <v>17</v>
      </c>
      <c r="W21" s="141">
        <f t="shared" si="0"/>
        <v>0</v>
      </c>
      <c r="X21" s="141">
        <f t="shared" si="1"/>
        <v>0</v>
      </c>
    </row>
    <row r="22" spans="1:24" ht="22.5" customHeight="1">
      <c r="A22" s="1">
        <v>15</v>
      </c>
      <c r="B22" s="41"/>
      <c r="C22" s="10"/>
      <c r="D22" s="10"/>
      <c r="E22" s="10"/>
      <c r="F22" s="21"/>
      <c r="G22" s="142"/>
      <c r="H22" s="21"/>
      <c r="I22" s="21"/>
      <c r="J22" s="19"/>
      <c r="K22" s="155"/>
      <c r="L22" s="155"/>
      <c r="M22" s="155"/>
      <c r="N22" s="155"/>
      <c r="O22" s="155"/>
      <c r="P22" s="155"/>
      <c r="Q22" s="155"/>
      <c r="R22" s="37"/>
      <c r="S22" s="150"/>
      <c r="V22" s="142" t="s">
        <v>18</v>
      </c>
      <c r="W22" s="141">
        <f t="shared" si="0"/>
        <v>0</v>
      </c>
      <c r="X22" s="141">
        <f t="shared" si="1"/>
        <v>0</v>
      </c>
    </row>
    <row r="23" spans="1:24" ht="22.5" customHeight="1" thickBot="1">
      <c r="A23" s="1">
        <v>16</v>
      </c>
      <c r="B23" s="18"/>
      <c r="C23" s="10"/>
      <c r="D23" s="10"/>
      <c r="E23" s="10"/>
      <c r="F23" s="21"/>
      <c r="G23" s="142"/>
      <c r="H23" s="142"/>
      <c r="I23" s="21"/>
      <c r="J23" s="142"/>
      <c r="K23" s="155"/>
      <c r="L23" s="155"/>
      <c r="M23" s="155"/>
      <c r="N23" s="155"/>
      <c r="O23" s="155"/>
      <c r="P23" s="155"/>
      <c r="Q23" s="155"/>
      <c r="R23" s="37"/>
      <c r="S23" s="150"/>
      <c r="V23" s="142" t="s">
        <v>19</v>
      </c>
      <c r="W23" s="141">
        <f t="shared" si="0"/>
        <v>0</v>
      </c>
      <c r="X23" s="141">
        <f t="shared" si="1"/>
        <v>0</v>
      </c>
    </row>
    <row r="24" spans="1:23" ht="22.5" customHeight="1">
      <c r="A24" s="1">
        <v>17</v>
      </c>
      <c r="B24" s="41"/>
      <c r="C24" s="10"/>
      <c r="D24" s="10"/>
      <c r="E24" s="10"/>
      <c r="F24" s="21"/>
      <c r="G24" s="142"/>
      <c r="H24" s="21"/>
      <c r="I24" s="21"/>
      <c r="J24" s="19"/>
      <c r="K24" s="155"/>
      <c r="L24" s="155"/>
      <c r="M24" s="155"/>
      <c r="N24" s="155"/>
      <c r="O24" s="155"/>
      <c r="P24" s="155"/>
      <c r="Q24" s="155"/>
      <c r="R24" s="37"/>
      <c r="S24" s="150"/>
      <c r="V24" s="142" t="s">
        <v>22</v>
      </c>
      <c r="W24" s="141">
        <v>1</v>
      </c>
    </row>
    <row r="25" spans="1:23" ht="22.5" customHeight="1">
      <c r="A25" s="1">
        <v>18</v>
      </c>
      <c r="B25" s="20"/>
      <c r="C25" s="10"/>
      <c r="D25" s="10"/>
      <c r="E25" s="10"/>
      <c r="F25" s="21"/>
      <c r="G25" s="21"/>
      <c r="H25" s="21"/>
      <c r="I25" s="21"/>
      <c r="J25" s="19"/>
      <c r="K25" s="155"/>
      <c r="L25" s="155"/>
      <c r="M25" s="155"/>
      <c r="N25" s="155"/>
      <c r="O25" s="155"/>
      <c r="P25" s="155"/>
      <c r="Q25" s="155"/>
      <c r="R25" s="37"/>
      <c r="S25" s="150"/>
      <c r="V25" s="142" t="s">
        <v>21</v>
      </c>
      <c r="W25" s="141">
        <v>1</v>
      </c>
    </row>
    <row r="26" spans="1:19" ht="22.5" customHeight="1">
      <c r="A26" s="1">
        <v>19</v>
      </c>
      <c r="B26" s="20"/>
      <c r="C26" s="10"/>
      <c r="D26" s="10"/>
      <c r="E26" s="10"/>
      <c r="F26" s="21"/>
      <c r="G26" s="21"/>
      <c r="H26" s="21"/>
      <c r="I26" s="21"/>
      <c r="J26" s="19"/>
      <c r="K26" s="155"/>
      <c r="L26" s="155"/>
      <c r="M26" s="155"/>
      <c r="N26" s="155"/>
      <c r="O26" s="155"/>
      <c r="P26" s="155"/>
      <c r="Q26" s="155"/>
      <c r="R26" s="37"/>
      <c r="S26" s="150"/>
    </row>
    <row r="27" spans="1:19" ht="22.5" customHeight="1">
      <c r="A27" s="1">
        <v>20</v>
      </c>
      <c r="B27" s="20"/>
      <c r="C27" s="10"/>
      <c r="D27" s="10"/>
      <c r="E27" s="10"/>
      <c r="F27" s="21"/>
      <c r="G27" s="21"/>
      <c r="H27" s="21"/>
      <c r="I27" s="21"/>
      <c r="J27" s="19"/>
      <c r="K27" s="155"/>
      <c r="L27" s="155"/>
      <c r="M27" s="155"/>
      <c r="N27" s="155"/>
      <c r="O27" s="155"/>
      <c r="P27" s="155"/>
      <c r="Q27" s="155"/>
      <c r="R27" s="37"/>
      <c r="S27" s="150"/>
    </row>
    <row r="28" spans="1:19" ht="22.5" customHeight="1">
      <c r="A28" s="1">
        <v>21</v>
      </c>
      <c r="B28" s="20"/>
      <c r="C28" s="10"/>
      <c r="D28" s="10"/>
      <c r="E28" s="10"/>
      <c r="F28" s="21"/>
      <c r="G28" s="21"/>
      <c r="H28" s="21"/>
      <c r="I28" s="21"/>
      <c r="J28" s="19"/>
      <c r="K28" s="155"/>
      <c r="L28" s="155"/>
      <c r="M28" s="155"/>
      <c r="N28" s="155"/>
      <c r="O28" s="155"/>
      <c r="P28" s="155"/>
      <c r="Q28" s="155"/>
      <c r="R28" s="37"/>
      <c r="S28" s="150"/>
    </row>
    <row r="29" spans="1:19" ht="22.5" customHeight="1">
      <c r="A29" s="1">
        <v>22</v>
      </c>
      <c r="B29" s="20"/>
      <c r="C29" s="21"/>
      <c r="D29" s="21"/>
      <c r="E29" s="10">
        <f>$D$3</f>
        <v>0</v>
      </c>
      <c r="F29" s="21"/>
      <c r="G29" s="21"/>
      <c r="H29" s="21"/>
      <c r="I29" s="21"/>
      <c r="J29" s="19"/>
      <c r="K29" s="155"/>
      <c r="L29" s="155"/>
      <c r="M29" s="155"/>
      <c r="N29" s="155"/>
      <c r="O29" s="155"/>
      <c r="P29" s="155"/>
      <c r="Q29" s="155"/>
      <c r="R29" s="37"/>
      <c r="S29" s="150"/>
    </row>
    <row r="30" spans="1:19" ht="22.5" customHeight="1">
      <c r="A30" s="1">
        <v>23</v>
      </c>
      <c r="B30" s="20"/>
      <c r="C30" s="21"/>
      <c r="D30" s="21"/>
      <c r="E30" s="10">
        <f>$D$3</f>
        <v>0</v>
      </c>
      <c r="F30" s="21"/>
      <c r="G30" s="21"/>
      <c r="H30" s="21"/>
      <c r="I30" s="21"/>
      <c r="J30" s="19"/>
      <c r="K30" s="155"/>
      <c r="L30" s="155"/>
      <c r="M30" s="155"/>
      <c r="N30" s="155"/>
      <c r="O30" s="155"/>
      <c r="P30" s="155"/>
      <c r="Q30" s="155"/>
      <c r="R30" s="37"/>
      <c r="S30" s="150"/>
    </row>
    <row r="31" spans="1:19" ht="22.5" customHeight="1">
      <c r="A31" s="1">
        <v>24</v>
      </c>
      <c r="B31" s="20"/>
      <c r="C31" s="21"/>
      <c r="D31" s="21"/>
      <c r="E31" s="10">
        <f>$D$3</f>
        <v>0</v>
      </c>
      <c r="F31" s="21"/>
      <c r="G31" s="21"/>
      <c r="H31" s="21"/>
      <c r="I31" s="21"/>
      <c r="J31" s="19"/>
      <c r="K31" s="155"/>
      <c r="L31" s="155"/>
      <c r="M31" s="155"/>
      <c r="N31" s="155"/>
      <c r="O31" s="155"/>
      <c r="P31" s="155"/>
      <c r="Q31" s="155"/>
      <c r="R31" s="37"/>
      <c r="S31" s="150"/>
    </row>
    <row r="32" spans="1:19" ht="22.5" customHeight="1">
      <c r="A32" s="1">
        <v>25</v>
      </c>
      <c r="B32" s="20"/>
      <c r="C32" s="21"/>
      <c r="D32" s="21"/>
      <c r="E32" s="10">
        <f>$D$3</f>
        <v>0</v>
      </c>
      <c r="F32" s="21"/>
      <c r="G32" s="21"/>
      <c r="H32" s="21"/>
      <c r="I32" s="21"/>
      <c r="J32" s="19"/>
      <c r="K32" s="155"/>
      <c r="L32" s="155"/>
      <c r="M32" s="155"/>
      <c r="N32" s="155"/>
      <c r="O32" s="155"/>
      <c r="P32" s="155"/>
      <c r="Q32" s="155"/>
      <c r="R32" s="37"/>
      <c r="S32" s="150"/>
    </row>
    <row r="33" spans="1:19" ht="22.5" customHeight="1" thickBot="1">
      <c r="A33" s="1">
        <v>26</v>
      </c>
      <c r="B33" s="23"/>
      <c r="C33" s="24"/>
      <c r="D33" s="24"/>
      <c r="E33" s="47">
        <f>$D$3</f>
        <v>0</v>
      </c>
      <c r="F33" s="24"/>
      <c r="G33" s="24"/>
      <c r="H33" s="24"/>
      <c r="I33" s="24"/>
      <c r="J33" s="46"/>
      <c r="K33" s="156"/>
      <c r="L33" s="156"/>
      <c r="M33" s="156"/>
      <c r="N33" s="156"/>
      <c r="O33" s="156"/>
      <c r="P33" s="156"/>
      <c r="Q33" s="156"/>
      <c r="R33" s="38"/>
      <c r="S33" s="150"/>
    </row>
    <row r="34" spans="2:19" ht="8.2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2:19" ht="12.75" customHeight="1">
      <c r="B35" s="167" t="s">
        <v>45</v>
      </c>
      <c r="C35" s="167"/>
      <c r="D35" s="167"/>
      <c r="E35" s="28"/>
      <c r="F35" s="49">
        <f>COUNTA(F8:F33)</f>
        <v>0</v>
      </c>
      <c r="G35" s="168" t="s">
        <v>150</v>
      </c>
      <c r="H35" s="167"/>
      <c r="I35" s="139">
        <f>F35*500</f>
        <v>0</v>
      </c>
      <c r="J35" s="29" t="s">
        <v>46</v>
      </c>
      <c r="K35" s="29"/>
      <c r="L35" s="29"/>
      <c r="M35" s="29"/>
      <c r="N35" s="29"/>
      <c r="O35" s="29"/>
      <c r="P35" s="29"/>
      <c r="Q35" s="29"/>
      <c r="R35" s="29"/>
      <c r="S35" s="29"/>
    </row>
    <row r="36" spans="2:19" ht="8.25" customHeight="1"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19" ht="24.75" customHeight="1">
      <c r="B37" s="164" t="s">
        <v>36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32"/>
    </row>
    <row r="38" spans="2:19" ht="24" customHeight="1">
      <c r="B38" s="29"/>
      <c r="C38" s="160" t="s">
        <v>159</v>
      </c>
      <c r="D38" s="160"/>
      <c r="E38" s="160"/>
      <c r="F38" s="160"/>
      <c r="G38" s="160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33"/>
    </row>
    <row r="39" spans="2:19" ht="24" customHeight="1">
      <c r="B39" s="33"/>
      <c r="C39" s="33"/>
      <c r="D39" s="33"/>
      <c r="E39" s="34"/>
      <c r="F39" s="51">
        <f>$D$3</f>
        <v>0</v>
      </c>
      <c r="G39" s="35" t="s">
        <v>35</v>
      </c>
      <c r="H39" s="213"/>
      <c r="I39" s="213"/>
      <c r="J39" s="213"/>
      <c r="K39" s="148"/>
      <c r="L39" s="148"/>
      <c r="M39" s="148"/>
      <c r="N39" s="148"/>
      <c r="O39" s="148"/>
      <c r="P39" s="148"/>
      <c r="Q39" s="148"/>
      <c r="R39" s="35" t="s">
        <v>37</v>
      </c>
      <c r="S39" s="153"/>
    </row>
    <row r="40" spans="2:19" ht="24" customHeight="1">
      <c r="B40" s="33"/>
      <c r="C40" s="33"/>
      <c r="D40" s="33"/>
      <c r="E40" s="33"/>
      <c r="F40" s="162" t="s">
        <v>44</v>
      </c>
      <c r="G40" s="162"/>
      <c r="H40" s="212"/>
      <c r="I40" s="212"/>
      <c r="J40" s="212"/>
      <c r="K40" s="149"/>
      <c r="L40" s="149"/>
      <c r="M40" s="149"/>
      <c r="N40" s="149"/>
      <c r="O40" s="149"/>
      <c r="P40" s="149"/>
      <c r="Q40" s="149"/>
      <c r="R40" s="36" t="s">
        <v>37</v>
      </c>
      <c r="S40" s="153"/>
    </row>
    <row r="41" spans="6:17" ht="13.5"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sheetProtection/>
  <autoFilter ref="B7:R33"/>
  <mergeCells count="21">
    <mergeCell ref="C2:J2"/>
    <mergeCell ref="C3:C4"/>
    <mergeCell ref="B3:B4"/>
    <mergeCell ref="J5:R5"/>
    <mergeCell ref="H3:I3"/>
    <mergeCell ref="H4:I4"/>
    <mergeCell ref="B5:C6"/>
    <mergeCell ref="D3:F4"/>
    <mergeCell ref="G3:G4"/>
    <mergeCell ref="H40:J40"/>
    <mergeCell ref="B35:D35"/>
    <mergeCell ref="G35:H35"/>
    <mergeCell ref="C38:G38"/>
    <mergeCell ref="F40:G40"/>
    <mergeCell ref="H39:J39"/>
    <mergeCell ref="V5:X6"/>
    <mergeCell ref="J3:R3"/>
    <mergeCell ref="J4:R4"/>
    <mergeCell ref="J6:R6"/>
    <mergeCell ref="B37:R37"/>
    <mergeCell ref="D5:I6"/>
  </mergeCells>
  <conditionalFormatting sqref="W8:W25">
    <cfRule type="cellIs" priority="5" dxfId="5" operator="greaterThan" stopIfTrue="1">
      <formula>2</formula>
    </cfRule>
    <cfRule type="cellIs" priority="6" dxfId="4" operator="equal" stopIfTrue="1">
      <formula>0</formula>
    </cfRule>
    <cfRule type="cellIs" priority="7" dxfId="3" operator="equal" stopIfTrue="1">
      <formula>1</formula>
    </cfRule>
  </conditionalFormatting>
  <conditionalFormatting sqref="I35">
    <cfRule type="cellIs" priority="2" dxfId="11" operator="equal" stopIfTrue="1">
      <formula>0</formula>
    </cfRule>
  </conditionalFormatting>
  <dataValidations count="5">
    <dataValidation type="list" allowBlank="1" showInputMessage="1" showErrorMessage="1" sqref="V11 E1 G8 H18">
      <formula1>$E$1:$E$1</formula1>
    </dataValidation>
    <dataValidation type="list" allowBlank="1" showInputMessage="1" showErrorMessage="1" sqref="R34:S34 K8:Q33">
      <formula1>$T$1:$T$1</formula1>
    </dataValidation>
    <dataValidation type="list" allowBlank="1" showInputMessage="1" showErrorMessage="1" sqref="H34:Q34 I8:I33 H8:H13 H16:H17 G25:G33 G21 H24:H33 H21:H22">
      <formula1>$B$1:$Q$1</formula1>
    </dataValidation>
    <dataValidation type="list" allowBlank="1" showInputMessage="1" showErrorMessage="1" sqref="R8:S33">
      <formula1>$W$1:$X$1</formula1>
    </dataValidation>
    <dataValidation type="list" allowBlank="1" showInputMessage="1" showErrorMessage="1" sqref="J8:J9 J20 J24:J33 J22 J12:J13">
      <formula1>$T$1:$U$1</formula1>
    </dataValidation>
  </dataValidations>
  <printOptions/>
  <pageMargins left="0.53" right="0.29" top="0.43" bottom="0.2755905511811024" header="0.31496062992125984" footer="0.1968503937007874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66FF"/>
  </sheetPr>
  <dimension ref="A1:S41"/>
  <sheetViews>
    <sheetView zoomScalePageLayoutView="0" workbookViewId="0" topLeftCell="B26">
      <selection activeCell="C38" sqref="C38:G38"/>
    </sheetView>
  </sheetViews>
  <sheetFormatPr defaultColWidth="13.00390625" defaultRowHeight="15"/>
  <cols>
    <col min="1" max="1" width="9.00390625" style="1" hidden="1" customWidth="1"/>
    <col min="2" max="2" width="8.421875" style="3" customWidth="1"/>
    <col min="3" max="4" width="13.8515625" style="3" customWidth="1"/>
    <col min="5" max="5" width="9.00390625" style="3" hidden="1" customWidth="1"/>
    <col min="6" max="6" width="5.57421875" style="3" customWidth="1"/>
    <col min="7" max="10" width="10.57421875" style="3" customWidth="1"/>
    <col min="11" max="14" width="10.57421875" style="3" hidden="1" customWidth="1"/>
    <col min="15" max="15" width="10.140625" style="3" customWidth="1"/>
    <col min="16" max="16" width="2.421875" style="1" customWidth="1"/>
    <col min="17" max="17" width="9.421875" style="74" customWidth="1"/>
    <col min="18" max="19" width="7.00390625" style="1" customWidth="1"/>
    <col min="20" max="16384" width="13.00390625" style="1" customWidth="1"/>
  </cols>
  <sheetData>
    <row r="1" spans="2:18" ht="23.25" customHeight="1" hidden="1">
      <c r="B1" s="2" t="s">
        <v>6</v>
      </c>
      <c r="C1" s="2" t="s">
        <v>5</v>
      </c>
      <c r="D1" s="2" t="s">
        <v>7</v>
      </c>
      <c r="E1" s="3" t="s">
        <v>8</v>
      </c>
      <c r="F1" s="1" t="s">
        <v>24</v>
      </c>
      <c r="G1" s="1" t="s">
        <v>27</v>
      </c>
      <c r="H1" s="1" t="s">
        <v>26</v>
      </c>
      <c r="I1" s="2" t="s">
        <v>25</v>
      </c>
      <c r="J1" s="1" t="s">
        <v>145</v>
      </c>
      <c r="K1" s="1" t="s">
        <v>142</v>
      </c>
      <c r="L1" s="1" t="s">
        <v>15</v>
      </c>
      <c r="M1" s="1" t="s">
        <v>38</v>
      </c>
      <c r="N1" s="1" t="s">
        <v>141</v>
      </c>
      <c r="O1" s="3" t="s">
        <v>147</v>
      </c>
      <c r="P1" s="2" t="s">
        <v>148</v>
      </c>
      <c r="Q1" s="74" t="s">
        <v>41</v>
      </c>
      <c r="R1" s="1" t="s">
        <v>30</v>
      </c>
    </row>
    <row r="2" spans="2:15" ht="36.75" customHeight="1" thickBot="1">
      <c r="B2" s="138" t="s">
        <v>130</v>
      </c>
      <c r="C2" s="214" t="s">
        <v>154</v>
      </c>
      <c r="D2" s="215"/>
      <c r="E2" s="215"/>
      <c r="F2" s="215"/>
      <c r="G2" s="215"/>
      <c r="H2" s="215"/>
      <c r="I2" s="215"/>
      <c r="J2" s="215"/>
      <c r="K2" s="147"/>
      <c r="L2" s="147"/>
      <c r="M2" s="147"/>
      <c r="N2" s="147"/>
      <c r="O2" s="48" t="s">
        <v>50</v>
      </c>
    </row>
    <row r="3" spans="2:15" ht="13.5" customHeight="1">
      <c r="B3" s="185" t="s">
        <v>20</v>
      </c>
      <c r="C3" s="186"/>
      <c r="D3" s="188"/>
      <c r="E3" s="189"/>
      <c r="F3" s="189"/>
      <c r="G3" s="191" t="s">
        <v>35</v>
      </c>
      <c r="H3" s="193" t="s">
        <v>33</v>
      </c>
      <c r="I3" s="194"/>
      <c r="J3" s="195" t="s">
        <v>34</v>
      </c>
      <c r="K3" s="193"/>
      <c r="L3" s="193"/>
      <c r="M3" s="193"/>
      <c r="N3" s="193"/>
      <c r="O3" s="196"/>
    </row>
    <row r="4" spans="2:15" ht="21.75" customHeight="1">
      <c r="B4" s="171"/>
      <c r="C4" s="187"/>
      <c r="D4" s="190"/>
      <c r="E4" s="190"/>
      <c r="F4" s="190"/>
      <c r="G4" s="192"/>
      <c r="H4" s="169"/>
      <c r="I4" s="170"/>
      <c r="J4" s="165"/>
      <c r="K4" s="169"/>
      <c r="L4" s="169"/>
      <c r="M4" s="169"/>
      <c r="N4" s="169"/>
      <c r="O4" s="166"/>
    </row>
    <row r="5" spans="2:19" ht="16.5" customHeight="1">
      <c r="B5" s="171" t="s">
        <v>31</v>
      </c>
      <c r="C5" s="172"/>
      <c r="D5" s="206"/>
      <c r="E5" s="207"/>
      <c r="F5" s="207"/>
      <c r="G5" s="207"/>
      <c r="H5" s="207"/>
      <c r="I5" s="208"/>
      <c r="J5" s="216" t="s">
        <v>153</v>
      </c>
      <c r="K5" s="217"/>
      <c r="L5" s="217"/>
      <c r="M5" s="217"/>
      <c r="N5" s="217"/>
      <c r="O5" s="218"/>
      <c r="Q5" s="219" t="s">
        <v>131</v>
      </c>
      <c r="R5" s="219"/>
      <c r="S5" s="219"/>
    </row>
    <row r="6" spans="2:19" ht="16.5" customHeight="1" thickBot="1">
      <c r="B6" s="171"/>
      <c r="C6" s="172"/>
      <c r="D6" s="209"/>
      <c r="E6" s="210"/>
      <c r="F6" s="210"/>
      <c r="G6" s="210"/>
      <c r="H6" s="210"/>
      <c r="I6" s="211"/>
      <c r="J6" s="176" t="s">
        <v>155</v>
      </c>
      <c r="K6" s="177"/>
      <c r="L6" s="177"/>
      <c r="M6" s="177"/>
      <c r="N6" s="177"/>
      <c r="O6" s="205"/>
      <c r="Q6" s="219"/>
      <c r="R6" s="219"/>
      <c r="S6" s="219"/>
    </row>
    <row r="7" spans="2:19" ht="24.75" customHeight="1" thickBot="1">
      <c r="B7" s="143" t="s">
        <v>0</v>
      </c>
      <c r="C7" s="42" t="s">
        <v>1</v>
      </c>
      <c r="D7" s="42" t="s">
        <v>47</v>
      </c>
      <c r="E7" s="42" t="s">
        <v>20</v>
      </c>
      <c r="F7" s="42" t="s">
        <v>23</v>
      </c>
      <c r="G7" s="42" t="s">
        <v>2</v>
      </c>
      <c r="H7" s="42" t="s">
        <v>3</v>
      </c>
      <c r="I7" s="42" t="s">
        <v>4</v>
      </c>
      <c r="J7" s="43" t="s">
        <v>48</v>
      </c>
      <c r="K7" s="157"/>
      <c r="L7" s="157"/>
      <c r="M7" s="157"/>
      <c r="N7" s="157"/>
      <c r="O7" s="44" t="s">
        <v>39</v>
      </c>
      <c r="Q7" s="140" t="s">
        <v>132</v>
      </c>
      <c r="R7" s="140" t="s">
        <v>133</v>
      </c>
      <c r="S7" s="140" t="s">
        <v>134</v>
      </c>
    </row>
    <row r="8" spans="1:19" ht="22.5" customHeight="1">
      <c r="A8" s="1">
        <v>1</v>
      </c>
      <c r="B8" s="144"/>
      <c r="C8" s="10"/>
      <c r="D8" s="15"/>
      <c r="E8" s="10"/>
      <c r="F8" s="15"/>
      <c r="G8" s="142"/>
      <c r="H8" s="142"/>
      <c r="I8" s="16"/>
      <c r="J8" s="146"/>
      <c r="K8" s="158"/>
      <c r="L8" s="158"/>
      <c r="M8" s="158"/>
      <c r="N8" s="158"/>
      <c r="O8" s="37"/>
      <c r="Q8" s="142" t="s">
        <v>6</v>
      </c>
      <c r="R8" s="141">
        <f aca="true" t="shared" si="0" ref="R8:R20">COUNTIF($G$8:$H$33,Q8)</f>
        <v>0</v>
      </c>
      <c r="S8" s="141">
        <f aca="true" t="shared" si="1" ref="S8:S20">COUNTIF($I$8:$I$33,Q8)</f>
        <v>0</v>
      </c>
    </row>
    <row r="9" spans="1:19" ht="22.5" customHeight="1">
      <c r="A9" s="1">
        <v>2</v>
      </c>
      <c r="B9" s="18"/>
      <c r="C9" s="10"/>
      <c r="D9" s="10"/>
      <c r="E9" s="10"/>
      <c r="F9" s="10"/>
      <c r="G9" s="142"/>
      <c r="H9" s="142"/>
      <c r="I9" s="10"/>
      <c r="J9" s="146"/>
      <c r="K9" s="45"/>
      <c r="L9" s="45"/>
      <c r="M9" s="45"/>
      <c r="N9" s="45"/>
      <c r="O9" s="37"/>
      <c r="Q9" s="142" t="s">
        <v>5</v>
      </c>
      <c r="R9" s="141">
        <f t="shared" si="0"/>
        <v>0</v>
      </c>
      <c r="S9" s="141">
        <f t="shared" si="1"/>
        <v>0</v>
      </c>
    </row>
    <row r="10" spans="1:19" ht="22.5" customHeight="1">
      <c r="A10" s="1">
        <v>3</v>
      </c>
      <c r="B10" s="144"/>
      <c r="C10" s="10"/>
      <c r="D10" s="10"/>
      <c r="E10" s="10"/>
      <c r="F10" s="10"/>
      <c r="G10" s="142"/>
      <c r="H10" s="142"/>
      <c r="I10" s="142"/>
      <c r="J10" s="146"/>
      <c r="K10" s="45"/>
      <c r="L10" s="45"/>
      <c r="M10" s="45"/>
      <c r="N10" s="45"/>
      <c r="O10" s="37"/>
      <c r="Q10" s="142" t="s">
        <v>7</v>
      </c>
      <c r="R10" s="141">
        <f t="shared" si="0"/>
        <v>0</v>
      </c>
      <c r="S10" s="141">
        <f t="shared" si="1"/>
        <v>0</v>
      </c>
    </row>
    <row r="11" spans="1:19" ht="22.5" customHeight="1">
      <c r="A11" s="1">
        <v>4</v>
      </c>
      <c r="B11" s="18"/>
      <c r="C11" s="10"/>
      <c r="D11" s="10"/>
      <c r="E11" s="10"/>
      <c r="F11" s="10"/>
      <c r="G11" s="142"/>
      <c r="H11" s="142"/>
      <c r="I11" s="10"/>
      <c r="J11" s="146"/>
      <c r="K11" s="45"/>
      <c r="L11" s="45"/>
      <c r="M11" s="45"/>
      <c r="N11" s="45"/>
      <c r="O11" s="37"/>
      <c r="Q11" s="142" t="s">
        <v>8</v>
      </c>
      <c r="R11" s="141">
        <f t="shared" si="0"/>
        <v>0</v>
      </c>
      <c r="S11" s="141">
        <f t="shared" si="1"/>
        <v>0</v>
      </c>
    </row>
    <row r="12" spans="1:19" ht="22.5" customHeight="1">
      <c r="A12" s="1">
        <v>5</v>
      </c>
      <c r="B12" s="144"/>
      <c r="C12" s="10"/>
      <c r="D12" s="10"/>
      <c r="E12" s="10"/>
      <c r="F12" s="10"/>
      <c r="G12" s="142"/>
      <c r="H12" s="142"/>
      <c r="I12" s="142"/>
      <c r="J12" s="146"/>
      <c r="K12" s="45"/>
      <c r="L12" s="45"/>
      <c r="M12" s="45"/>
      <c r="N12" s="45"/>
      <c r="O12" s="37"/>
      <c r="Q12" s="142" t="s">
        <v>24</v>
      </c>
      <c r="R12" s="141">
        <f t="shared" si="0"/>
        <v>0</v>
      </c>
      <c r="S12" s="141">
        <f t="shared" si="1"/>
        <v>0</v>
      </c>
    </row>
    <row r="13" spans="1:19" ht="22.5" customHeight="1">
      <c r="A13" s="1">
        <v>6</v>
      </c>
      <c r="B13" s="18"/>
      <c r="C13" s="10"/>
      <c r="D13" s="10"/>
      <c r="E13" s="10"/>
      <c r="F13" s="10"/>
      <c r="G13" s="142"/>
      <c r="H13" s="142"/>
      <c r="I13" s="10"/>
      <c r="J13" s="146"/>
      <c r="K13" s="45"/>
      <c r="L13" s="45"/>
      <c r="M13" s="45"/>
      <c r="N13" s="45"/>
      <c r="O13" s="37"/>
      <c r="Q13" s="142" t="s">
        <v>27</v>
      </c>
      <c r="R13" s="141">
        <f t="shared" si="0"/>
        <v>0</v>
      </c>
      <c r="S13" s="141">
        <f t="shared" si="1"/>
        <v>0</v>
      </c>
    </row>
    <row r="14" spans="1:19" ht="22.5" customHeight="1">
      <c r="A14" s="1">
        <v>7</v>
      </c>
      <c r="B14" s="144"/>
      <c r="C14" s="10"/>
      <c r="D14" s="10"/>
      <c r="E14" s="10"/>
      <c r="F14" s="10"/>
      <c r="G14" s="142"/>
      <c r="H14" s="10"/>
      <c r="I14" s="10"/>
      <c r="J14" s="19"/>
      <c r="K14" s="45"/>
      <c r="L14" s="45"/>
      <c r="M14" s="45"/>
      <c r="N14" s="45"/>
      <c r="O14" s="37"/>
      <c r="Q14" s="142" t="s">
        <v>26</v>
      </c>
      <c r="R14" s="141">
        <f t="shared" si="0"/>
        <v>0</v>
      </c>
      <c r="S14" s="141">
        <f t="shared" si="1"/>
        <v>0</v>
      </c>
    </row>
    <row r="15" spans="1:19" ht="22.5" customHeight="1">
      <c r="A15" s="1">
        <v>8</v>
      </c>
      <c r="B15" s="18"/>
      <c r="C15" s="10"/>
      <c r="D15" s="10"/>
      <c r="E15" s="10"/>
      <c r="F15" s="10"/>
      <c r="G15" s="142"/>
      <c r="H15" s="10"/>
      <c r="I15" s="10"/>
      <c r="J15" s="19"/>
      <c r="K15" s="45"/>
      <c r="L15" s="45"/>
      <c r="M15" s="45"/>
      <c r="N15" s="45"/>
      <c r="O15" s="37"/>
      <c r="Q15" s="142" t="s">
        <v>25</v>
      </c>
      <c r="R15" s="141">
        <f t="shared" si="0"/>
        <v>0</v>
      </c>
      <c r="S15" s="141">
        <f t="shared" si="1"/>
        <v>0</v>
      </c>
    </row>
    <row r="16" spans="1:19" ht="22.5" customHeight="1">
      <c r="A16" s="1">
        <v>9</v>
      </c>
      <c r="B16" s="144"/>
      <c r="C16" s="10"/>
      <c r="D16" s="10"/>
      <c r="E16" s="10"/>
      <c r="F16" s="10"/>
      <c r="G16" s="142"/>
      <c r="H16" s="142"/>
      <c r="I16" s="10"/>
      <c r="J16" s="146"/>
      <c r="K16" s="45"/>
      <c r="L16" s="45"/>
      <c r="M16" s="45"/>
      <c r="N16" s="45"/>
      <c r="O16" s="37"/>
      <c r="Q16" s="142" t="s">
        <v>15</v>
      </c>
      <c r="R16" s="141">
        <f t="shared" si="0"/>
        <v>0</v>
      </c>
      <c r="S16" s="141">
        <f t="shared" si="1"/>
        <v>0</v>
      </c>
    </row>
    <row r="17" spans="1:19" ht="22.5" customHeight="1">
      <c r="A17" s="1">
        <v>10</v>
      </c>
      <c r="B17" s="18"/>
      <c r="C17" s="10"/>
      <c r="D17" s="10"/>
      <c r="E17" s="10"/>
      <c r="F17" s="10"/>
      <c r="G17" s="142"/>
      <c r="H17" s="10"/>
      <c r="I17" s="10"/>
      <c r="J17" s="146"/>
      <c r="K17" s="45"/>
      <c r="L17" s="45"/>
      <c r="M17" s="45"/>
      <c r="N17" s="45"/>
      <c r="O17" s="37"/>
      <c r="Q17" s="142" t="s">
        <v>38</v>
      </c>
      <c r="R17" s="141">
        <f t="shared" si="0"/>
        <v>0</v>
      </c>
      <c r="S17" s="141">
        <f t="shared" si="1"/>
        <v>0</v>
      </c>
    </row>
    <row r="18" spans="1:19" ht="22.5" customHeight="1">
      <c r="A18" s="1">
        <v>11</v>
      </c>
      <c r="B18" s="144"/>
      <c r="C18" s="10"/>
      <c r="D18" s="10"/>
      <c r="E18" s="10"/>
      <c r="F18" s="21"/>
      <c r="G18" s="142"/>
      <c r="H18" s="142"/>
      <c r="I18" s="10"/>
      <c r="J18" s="19"/>
      <c r="K18" s="45"/>
      <c r="L18" s="45"/>
      <c r="M18" s="45"/>
      <c r="N18" s="45"/>
      <c r="O18" s="37"/>
      <c r="Q18" s="142" t="s">
        <v>16</v>
      </c>
      <c r="R18" s="141">
        <f t="shared" si="0"/>
        <v>0</v>
      </c>
      <c r="S18" s="141">
        <f t="shared" si="1"/>
        <v>0</v>
      </c>
    </row>
    <row r="19" spans="1:19" ht="22.5" customHeight="1">
      <c r="A19" s="1">
        <v>12</v>
      </c>
      <c r="B19" s="18"/>
      <c r="C19" s="10"/>
      <c r="D19" s="10"/>
      <c r="E19" s="10"/>
      <c r="F19" s="21"/>
      <c r="G19" s="10"/>
      <c r="H19" s="10"/>
      <c r="I19" s="10"/>
      <c r="J19" s="19"/>
      <c r="K19" s="45"/>
      <c r="L19" s="45"/>
      <c r="M19" s="45"/>
      <c r="N19" s="45"/>
      <c r="O19" s="37"/>
      <c r="Q19" s="142" t="s">
        <v>28</v>
      </c>
      <c r="R19" s="141">
        <f t="shared" si="0"/>
        <v>0</v>
      </c>
      <c r="S19" s="141">
        <f t="shared" si="1"/>
        <v>0</v>
      </c>
    </row>
    <row r="20" spans="1:19" ht="22.5" customHeight="1">
      <c r="A20" s="1">
        <v>13</v>
      </c>
      <c r="B20" s="18"/>
      <c r="C20" s="10"/>
      <c r="D20" s="10"/>
      <c r="E20" s="10"/>
      <c r="F20" s="21"/>
      <c r="G20" s="10"/>
      <c r="H20" s="10"/>
      <c r="I20" s="10"/>
      <c r="J20" s="19"/>
      <c r="K20" s="45"/>
      <c r="L20" s="45"/>
      <c r="M20" s="45"/>
      <c r="N20" s="45"/>
      <c r="O20" s="37"/>
      <c r="Q20" s="142" t="s">
        <v>29</v>
      </c>
      <c r="R20" s="141">
        <f t="shared" si="0"/>
        <v>0</v>
      </c>
      <c r="S20" s="141">
        <f t="shared" si="1"/>
        <v>0</v>
      </c>
    </row>
    <row r="21" spans="1:19" ht="22.5" customHeight="1">
      <c r="A21" s="1">
        <v>14</v>
      </c>
      <c r="B21" s="18"/>
      <c r="C21" s="10"/>
      <c r="D21" s="10"/>
      <c r="E21" s="10"/>
      <c r="F21" s="21"/>
      <c r="G21" s="10"/>
      <c r="H21" s="10"/>
      <c r="I21" s="10"/>
      <c r="J21" s="19"/>
      <c r="K21" s="45"/>
      <c r="L21" s="45"/>
      <c r="M21" s="45"/>
      <c r="N21" s="45"/>
      <c r="O21" s="37"/>
      <c r="Q21" s="146" t="s">
        <v>22</v>
      </c>
      <c r="R21" s="141">
        <v>1</v>
      </c>
      <c r="S21" s="3"/>
    </row>
    <row r="22" spans="1:19" ht="22.5" customHeight="1">
      <c r="A22" s="1">
        <v>15</v>
      </c>
      <c r="B22" s="20"/>
      <c r="C22" s="21"/>
      <c r="D22" s="21"/>
      <c r="E22" s="10"/>
      <c r="F22" s="21"/>
      <c r="G22" s="10"/>
      <c r="H22" s="10"/>
      <c r="I22" s="10"/>
      <c r="J22" s="19"/>
      <c r="K22" s="45"/>
      <c r="L22" s="45"/>
      <c r="M22" s="45"/>
      <c r="N22" s="45"/>
      <c r="O22" s="37"/>
      <c r="Q22" s="146" t="s">
        <v>21</v>
      </c>
      <c r="R22" s="141">
        <v>1</v>
      </c>
      <c r="S22" s="3"/>
    </row>
    <row r="23" spans="1:15" ht="22.5" customHeight="1">
      <c r="A23" s="1">
        <v>16</v>
      </c>
      <c r="B23" s="20"/>
      <c r="C23" s="21"/>
      <c r="D23" s="21"/>
      <c r="E23" s="10"/>
      <c r="F23" s="21"/>
      <c r="G23" s="10"/>
      <c r="H23" s="10"/>
      <c r="I23" s="10"/>
      <c r="J23" s="19"/>
      <c r="K23" s="45"/>
      <c r="L23" s="45"/>
      <c r="M23" s="45"/>
      <c r="N23" s="45"/>
      <c r="O23" s="37"/>
    </row>
    <row r="24" spans="1:15" ht="22.5" customHeight="1">
      <c r="A24" s="1">
        <v>17</v>
      </c>
      <c r="B24" s="20"/>
      <c r="C24" s="21"/>
      <c r="D24" s="21"/>
      <c r="E24" s="10"/>
      <c r="F24" s="21"/>
      <c r="G24" s="10"/>
      <c r="H24" s="10"/>
      <c r="I24" s="10"/>
      <c r="J24" s="19"/>
      <c r="K24" s="45"/>
      <c r="L24" s="45"/>
      <c r="M24" s="45"/>
      <c r="N24" s="45"/>
      <c r="O24" s="37"/>
    </row>
    <row r="25" spans="1:15" ht="22.5" customHeight="1">
      <c r="A25" s="1">
        <v>18</v>
      </c>
      <c r="B25" s="20"/>
      <c r="C25" s="21"/>
      <c r="D25" s="21"/>
      <c r="E25" s="10"/>
      <c r="F25" s="21"/>
      <c r="G25" s="10"/>
      <c r="H25" s="10"/>
      <c r="I25" s="10"/>
      <c r="J25" s="19"/>
      <c r="K25" s="45"/>
      <c r="L25" s="45"/>
      <c r="M25" s="45"/>
      <c r="N25" s="45"/>
      <c r="O25" s="37"/>
    </row>
    <row r="26" spans="1:15" ht="22.5" customHeight="1">
      <c r="A26" s="1">
        <v>19</v>
      </c>
      <c r="B26" s="20"/>
      <c r="C26" s="21"/>
      <c r="D26" s="21"/>
      <c r="E26" s="10"/>
      <c r="F26" s="21"/>
      <c r="G26" s="10"/>
      <c r="H26" s="10"/>
      <c r="I26" s="10"/>
      <c r="J26" s="19"/>
      <c r="K26" s="45"/>
      <c r="L26" s="45"/>
      <c r="M26" s="45"/>
      <c r="N26" s="45"/>
      <c r="O26" s="37"/>
    </row>
    <row r="27" spans="1:15" ht="22.5" customHeight="1">
      <c r="A27" s="1">
        <v>20</v>
      </c>
      <c r="B27" s="20"/>
      <c r="C27" s="21"/>
      <c r="D27" s="21"/>
      <c r="E27" s="10"/>
      <c r="F27" s="21"/>
      <c r="G27" s="10"/>
      <c r="H27" s="10"/>
      <c r="I27" s="10"/>
      <c r="J27" s="19"/>
      <c r="K27" s="45"/>
      <c r="L27" s="45"/>
      <c r="M27" s="45"/>
      <c r="N27" s="45"/>
      <c r="O27" s="37"/>
    </row>
    <row r="28" spans="1:15" ht="22.5" customHeight="1">
      <c r="A28" s="1">
        <v>21</v>
      </c>
      <c r="B28" s="20"/>
      <c r="C28" s="21"/>
      <c r="D28" s="21"/>
      <c r="E28" s="10"/>
      <c r="F28" s="21"/>
      <c r="G28" s="10"/>
      <c r="H28" s="10"/>
      <c r="I28" s="10"/>
      <c r="J28" s="19"/>
      <c r="K28" s="45"/>
      <c r="L28" s="45"/>
      <c r="M28" s="45"/>
      <c r="N28" s="45"/>
      <c r="O28" s="37"/>
    </row>
    <row r="29" spans="1:15" ht="22.5" customHeight="1">
      <c r="A29" s="1">
        <v>22</v>
      </c>
      <c r="B29" s="20"/>
      <c r="C29" s="21"/>
      <c r="D29" s="21"/>
      <c r="E29" s="10"/>
      <c r="F29" s="21"/>
      <c r="G29" s="10"/>
      <c r="H29" s="10"/>
      <c r="I29" s="10"/>
      <c r="J29" s="19"/>
      <c r="K29" s="45"/>
      <c r="L29" s="45"/>
      <c r="M29" s="45"/>
      <c r="N29" s="45"/>
      <c r="O29" s="37"/>
    </row>
    <row r="30" spans="1:15" ht="22.5" customHeight="1">
      <c r="A30" s="1">
        <v>23</v>
      </c>
      <c r="B30" s="20"/>
      <c r="C30" s="21"/>
      <c r="D30" s="21"/>
      <c r="E30" s="10"/>
      <c r="F30" s="21"/>
      <c r="G30" s="10"/>
      <c r="H30" s="10"/>
      <c r="I30" s="10"/>
      <c r="J30" s="19"/>
      <c r="K30" s="45"/>
      <c r="L30" s="45"/>
      <c r="M30" s="45"/>
      <c r="N30" s="45"/>
      <c r="O30" s="37"/>
    </row>
    <row r="31" spans="1:15" ht="22.5" customHeight="1">
      <c r="A31" s="1">
        <v>24</v>
      </c>
      <c r="B31" s="20"/>
      <c r="C31" s="21"/>
      <c r="D31" s="21"/>
      <c r="E31" s="10"/>
      <c r="F31" s="21"/>
      <c r="G31" s="10"/>
      <c r="H31" s="10"/>
      <c r="I31" s="10"/>
      <c r="J31" s="19"/>
      <c r="K31" s="45"/>
      <c r="L31" s="45"/>
      <c r="M31" s="45"/>
      <c r="N31" s="45"/>
      <c r="O31" s="37"/>
    </row>
    <row r="32" spans="1:15" ht="22.5" customHeight="1">
      <c r="A32" s="1">
        <v>25</v>
      </c>
      <c r="B32" s="20"/>
      <c r="C32" s="21"/>
      <c r="D32" s="21"/>
      <c r="E32" s="10"/>
      <c r="F32" s="21"/>
      <c r="G32" s="10"/>
      <c r="H32" s="10"/>
      <c r="I32" s="10"/>
      <c r="J32" s="19"/>
      <c r="K32" s="45"/>
      <c r="L32" s="45"/>
      <c r="M32" s="45"/>
      <c r="N32" s="45"/>
      <c r="O32" s="37"/>
    </row>
    <row r="33" spans="1:15" ht="22.5" customHeight="1" thickBot="1">
      <c r="A33" s="1">
        <v>26</v>
      </c>
      <c r="B33" s="23"/>
      <c r="C33" s="47"/>
      <c r="D33" s="47"/>
      <c r="E33" s="47"/>
      <c r="F33" s="24"/>
      <c r="G33" s="47"/>
      <c r="H33" s="47"/>
      <c r="I33" s="47"/>
      <c r="J33" s="46"/>
      <c r="K33" s="159"/>
      <c r="L33" s="159"/>
      <c r="M33" s="159"/>
      <c r="N33" s="159"/>
      <c r="O33" s="38"/>
    </row>
    <row r="34" spans="2:15" ht="8.2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2.75" customHeight="1">
      <c r="B35" s="167" t="s">
        <v>45</v>
      </c>
      <c r="C35" s="167"/>
      <c r="D35" s="167"/>
      <c r="E35" s="28"/>
      <c r="F35" s="49">
        <f>COUNTA(F8:F33)</f>
        <v>0</v>
      </c>
      <c r="G35" s="168" t="s">
        <v>151</v>
      </c>
      <c r="H35" s="167"/>
      <c r="I35" s="139">
        <f>F35*500</f>
        <v>0</v>
      </c>
      <c r="J35" s="29" t="s">
        <v>46</v>
      </c>
      <c r="K35" s="29"/>
      <c r="L35" s="29"/>
      <c r="M35" s="29"/>
      <c r="N35" s="29"/>
      <c r="O35" s="29"/>
    </row>
    <row r="36" spans="2:15" ht="8.25" customHeight="1"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ht="24.75" customHeight="1">
      <c r="B37" s="164" t="s">
        <v>36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</row>
    <row r="38" spans="2:15" ht="24" customHeight="1">
      <c r="B38" s="29"/>
      <c r="C38" s="160" t="s">
        <v>160</v>
      </c>
      <c r="D38" s="160"/>
      <c r="E38" s="160"/>
      <c r="F38" s="160"/>
      <c r="G38" s="160"/>
      <c r="H38" s="32"/>
      <c r="I38" s="32"/>
      <c r="J38" s="32"/>
      <c r="K38" s="32"/>
      <c r="L38" s="32"/>
      <c r="M38" s="32"/>
      <c r="N38" s="32"/>
      <c r="O38" s="33"/>
    </row>
    <row r="39" spans="2:15" ht="24" customHeight="1">
      <c r="B39" s="33"/>
      <c r="C39" s="33"/>
      <c r="D39" s="33"/>
      <c r="E39" s="33"/>
      <c r="F39" s="51">
        <f>$D$3</f>
        <v>0</v>
      </c>
      <c r="G39" s="35" t="s">
        <v>35</v>
      </c>
      <c r="H39" s="213" t="s">
        <v>156</v>
      </c>
      <c r="I39" s="213"/>
      <c r="J39" s="213"/>
      <c r="K39" s="148"/>
      <c r="L39" s="148"/>
      <c r="M39" s="148"/>
      <c r="N39" s="148"/>
      <c r="O39" s="35" t="s">
        <v>37</v>
      </c>
    </row>
    <row r="40" spans="2:15" ht="24" customHeight="1">
      <c r="B40" s="33"/>
      <c r="C40" s="33"/>
      <c r="D40" s="33"/>
      <c r="E40" s="33"/>
      <c r="F40" s="162" t="s">
        <v>44</v>
      </c>
      <c r="G40" s="162"/>
      <c r="H40" s="212" t="s">
        <v>157</v>
      </c>
      <c r="I40" s="212"/>
      <c r="J40" s="212"/>
      <c r="K40" s="149"/>
      <c r="L40" s="149"/>
      <c r="M40" s="149"/>
      <c r="N40" s="149"/>
      <c r="O40" s="36" t="s">
        <v>37</v>
      </c>
    </row>
    <row r="41" spans="6:14" ht="13.5">
      <c r="F41" s="5"/>
      <c r="G41" s="1"/>
      <c r="H41" s="1"/>
      <c r="I41" s="1"/>
      <c r="J41" s="1"/>
      <c r="K41" s="1"/>
      <c r="L41" s="1"/>
      <c r="M41" s="1"/>
      <c r="N41" s="1"/>
    </row>
  </sheetData>
  <sheetProtection sort="0" autoFilter="0"/>
  <autoFilter ref="B7:O33"/>
  <mergeCells count="21">
    <mergeCell ref="C2:J2"/>
    <mergeCell ref="J4:O4"/>
    <mergeCell ref="B35:D35"/>
    <mergeCell ref="G35:H35"/>
    <mergeCell ref="B3:B4"/>
    <mergeCell ref="D5:I6"/>
    <mergeCell ref="G3:G4"/>
    <mergeCell ref="Q5:S6"/>
    <mergeCell ref="J3:O3"/>
    <mergeCell ref="H4:I4"/>
    <mergeCell ref="H39:J39"/>
    <mergeCell ref="D3:F4"/>
    <mergeCell ref="C3:C4"/>
    <mergeCell ref="F40:G40"/>
    <mergeCell ref="H40:J40"/>
    <mergeCell ref="J5:O5"/>
    <mergeCell ref="J6:O6"/>
    <mergeCell ref="C38:G38"/>
    <mergeCell ref="H3:I3"/>
    <mergeCell ref="B37:O37"/>
    <mergeCell ref="B5:C6"/>
  </mergeCells>
  <conditionalFormatting sqref="R8:R22">
    <cfRule type="cellIs" priority="4" dxfId="5" operator="greaterThan" stopIfTrue="1">
      <formula>2</formula>
    </cfRule>
    <cfRule type="cellIs" priority="5" dxfId="4" operator="equal" stopIfTrue="1">
      <formula>0</formula>
    </cfRule>
    <cfRule type="cellIs" priority="6" dxfId="3" operator="equal" stopIfTrue="1">
      <formula>1</formula>
    </cfRule>
  </conditionalFormatting>
  <conditionalFormatting sqref="I35">
    <cfRule type="cellIs" priority="1" dxfId="11" operator="equal" stopIfTrue="1">
      <formula>0</formula>
    </cfRule>
  </conditionalFormatting>
  <dataValidations count="5">
    <dataValidation type="list" allowBlank="1" showInputMessage="1" showErrorMessage="1" sqref="Q11 E1 H10 H12 G13">
      <formula1>$E$1:$E$1</formula1>
    </dataValidation>
    <dataValidation type="list" allowBlank="1" showInputMessage="1" showErrorMessage="1" sqref="O34 K8:N33">
      <formula1>#REF!</formula1>
    </dataValidation>
    <dataValidation type="list" allowBlank="1" showInputMessage="1" showErrorMessage="1" sqref="H34:N34 G19:H33 H14:H15 H17 I13:I33 I8:I9 I11">
      <formula1>$B$1:$N$1</formula1>
    </dataValidation>
    <dataValidation type="list" allowBlank="1" showInputMessage="1" showErrorMessage="1" sqref="O8:O33">
      <formula1>$Q$1:$R$1</formula1>
    </dataValidation>
    <dataValidation type="list" allowBlank="1" showInputMessage="1" showErrorMessage="1" sqref="J18:J33 J14:J15">
      <formula1>$O$1:$P$1</formula1>
    </dataValidation>
  </dataValidations>
  <printOptions/>
  <pageMargins left="0.53" right="0.29" top="0.43" bottom="0.2755905511811024" header="0.31496062992125984" footer="0.1968503937007874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3" tint="0.39998000860214233"/>
  </sheetPr>
  <dimension ref="A2:AA234"/>
  <sheetViews>
    <sheetView tabSelected="1" zoomScale="85" zoomScaleNormal="85" zoomScaleSheetLayoutView="55" zoomScalePageLayoutView="0" workbookViewId="0" topLeftCell="A1">
      <selection activeCell="W9" sqref="T2:AA9"/>
    </sheetView>
  </sheetViews>
  <sheetFormatPr defaultColWidth="13.00390625" defaultRowHeight="15"/>
  <cols>
    <col min="1" max="1" width="3.140625" style="1" customWidth="1"/>
    <col min="2" max="2" width="8.421875" style="1" customWidth="1"/>
    <col min="3" max="3" width="1.57421875" style="1" customWidth="1"/>
    <col min="4" max="4" width="8.57421875" style="1" customWidth="1"/>
    <col min="5" max="5" width="1.57421875" style="1" customWidth="1"/>
    <col min="6" max="6" width="8.57421875" style="1" customWidth="1"/>
    <col min="7" max="9" width="6.57421875" style="1" customWidth="1"/>
    <col min="10" max="11" width="8.421875" style="1" customWidth="1"/>
    <col min="12" max="12" width="1.57421875" style="1" customWidth="1"/>
    <col min="13" max="13" width="8.57421875" style="1" customWidth="1"/>
    <col min="14" max="14" width="1.57421875" style="1" customWidth="1"/>
    <col min="15" max="15" width="8.57421875" style="1" customWidth="1"/>
    <col min="16" max="18" width="6.57421875" style="1" customWidth="1"/>
    <col min="19" max="19" width="1.1484375" style="1" customWidth="1"/>
    <col min="20" max="20" width="8.421875" style="1" customWidth="1"/>
    <col min="21" max="21" width="1.57421875" style="1" customWidth="1"/>
    <col min="22" max="22" width="8.57421875" style="1" customWidth="1"/>
    <col min="23" max="23" width="1.57421875" style="1" customWidth="1"/>
    <col min="24" max="24" width="8.57421875" style="1" customWidth="1"/>
    <col min="25" max="27" width="6.57421875" style="1" customWidth="1"/>
    <col min="28" max="28" width="8.57421875" style="1" customWidth="1"/>
    <col min="29" max="16384" width="13.00390625" style="1" customWidth="1"/>
  </cols>
  <sheetData>
    <row r="1" ht="14.25" thickBot="1"/>
    <row r="2" spans="1:27" ht="27.75" customHeight="1">
      <c r="A2" s="94">
        <v>1</v>
      </c>
      <c r="B2" s="287" t="s">
        <v>111</v>
      </c>
      <c r="C2" s="288"/>
      <c r="D2" s="288"/>
      <c r="E2" s="288"/>
      <c r="F2" s="288"/>
      <c r="G2" s="288"/>
      <c r="H2" s="288"/>
      <c r="I2" s="95"/>
      <c r="K2" s="287" t="s">
        <v>111</v>
      </c>
      <c r="L2" s="288"/>
      <c r="M2" s="288"/>
      <c r="N2" s="288"/>
      <c r="O2" s="288"/>
      <c r="P2" s="288"/>
      <c r="Q2" s="288"/>
      <c r="R2" s="96"/>
      <c r="T2" s="289" t="s">
        <v>111</v>
      </c>
      <c r="U2" s="290"/>
      <c r="V2" s="290"/>
      <c r="W2" s="290"/>
      <c r="X2" s="290"/>
      <c r="Y2" s="290"/>
      <c r="Z2" s="290"/>
      <c r="AA2" s="110" t="s">
        <v>116</v>
      </c>
    </row>
    <row r="3" spans="2:27" ht="30" customHeight="1">
      <c r="B3" s="97" t="s">
        <v>84</v>
      </c>
      <c r="C3" s="270">
        <f>VLOOKUP(A2,'申込用紙（男子）'!$A$8:$H$33,7,1)</f>
        <v>0</v>
      </c>
      <c r="D3" s="271"/>
      <c r="E3" s="271"/>
      <c r="F3" s="271"/>
      <c r="G3" s="271"/>
      <c r="H3" s="271"/>
      <c r="I3" s="272"/>
      <c r="K3" s="97" t="s">
        <v>101</v>
      </c>
      <c r="L3" s="270">
        <f>VLOOKUP(A2,'申込用紙（男子）'!$A$8:$H$33,8,1)</f>
        <v>0</v>
      </c>
      <c r="M3" s="271"/>
      <c r="N3" s="271"/>
      <c r="O3" s="271"/>
      <c r="P3" s="271"/>
      <c r="Q3" s="271"/>
      <c r="R3" s="272"/>
      <c r="T3" s="111" t="s">
        <v>84</v>
      </c>
      <c r="U3" s="273">
        <f>VLOOKUP(A2,'申込用紙（男子）'!$A$8:$I$33,9,1)</f>
        <v>0</v>
      </c>
      <c r="V3" s="274"/>
      <c r="W3" s="274"/>
      <c r="X3" s="274"/>
      <c r="Y3" s="274"/>
      <c r="Z3" s="274"/>
      <c r="AA3" s="275"/>
    </row>
    <row r="4" spans="2:27" ht="12.75" customHeight="1">
      <c r="B4" s="276" t="s">
        <v>88</v>
      </c>
      <c r="C4" s="294">
        <f>VLOOKUP(A2,'申込用紙（男子）'!$A$8:$H$33,2,1)</f>
        <v>0</v>
      </c>
      <c r="D4" s="295"/>
      <c r="E4" s="296"/>
      <c r="F4" s="98" t="s">
        <v>112</v>
      </c>
      <c r="G4" s="284">
        <f>VLOOKUP(A2,'申込用紙（男子）'!$A$8:$H$33,4,1)</f>
        <v>0</v>
      </c>
      <c r="H4" s="285"/>
      <c r="I4" s="286"/>
      <c r="K4" s="276" t="s">
        <v>102</v>
      </c>
      <c r="L4" s="294">
        <f>VLOOKUP(A2,'申込用紙（男子）'!$A$8:$H$33,2,1)</f>
        <v>0</v>
      </c>
      <c r="M4" s="295"/>
      <c r="N4" s="296"/>
      <c r="O4" s="98" t="s">
        <v>103</v>
      </c>
      <c r="P4" s="284">
        <f>VLOOKUP(A2,'申込用紙（男子）'!$A$8:$H$33,4,1)</f>
        <v>0</v>
      </c>
      <c r="Q4" s="285"/>
      <c r="R4" s="286"/>
      <c r="T4" s="250" t="s">
        <v>88</v>
      </c>
      <c r="U4" s="255">
        <f>VLOOKUP(A2,'申込用紙（男子）'!$A$8:$I$33,2,1)</f>
        <v>0</v>
      </c>
      <c r="V4" s="256"/>
      <c r="W4" s="257"/>
      <c r="X4" s="112" t="s">
        <v>112</v>
      </c>
      <c r="Y4" s="261">
        <f>VLOOKUP(A2,'申込用紙（男子）'!$A$8:$H$33,4,1)</f>
        <v>0</v>
      </c>
      <c r="Z4" s="262"/>
      <c r="AA4" s="263"/>
    </row>
    <row r="5" spans="2:27" ht="26.25" customHeight="1">
      <c r="B5" s="277"/>
      <c r="C5" s="297"/>
      <c r="D5" s="298"/>
      <c r="E5" s="299"/>
      <c r="F5" s="99" t="s">
        <v>85</v>
      </c>
      <c r="G5" s="264">
        <f>VLOOKUP(A2,'申込用紙（男子）'!$A$8:$H$33,3,1)</f>
        <v>0</v>
      </c>
      <c r="H5" s="265"/>
      <c r="I5" s="266"/>
      <c r="K5" s="277"/>
      <c r="L5" s="297"/>
      <c r="M5" s="298"/>
      <c r="N5" s="299"/>
      <c r="O5" s="99" t="s">
        <v>104</v>
      </c>
      <c r="P5" s="264">
        <f>VLOOKUP(A2,'申込用紙（男子）'!$A$8:$H$33,3,1)</f>
        <v>0</v>
      </c>
      <c r="Q5" s="265"/>
      <c r="R5" s="266"/>
      <c r="T5" s="251"/>
      <c r="U5" s="258"/>
      <c r="V5" s="259"/>
      <c r="W5" s="260"/>
      <c r="X5" s="113" t="s">
        <v>85</v>
      </c>
      <c r="Y5" s="267">
        <f>VLOOKUP(A2,'申込用紙（男子）'!$A$8:$H$33,3,1)</f>
        <v>0</v>
      </c>
      <c r="Z5" s="268"/>
      <c r="AA5" s="269"/>
    </row>
    <row r="6" spans="2:27" ht="30" customHeight="1">
      <c r="B6" s="97" t="s">
        <v>83</v>
      </c>
      <c r="C6" s="223">
        <f>'申込用紙（男子）'!$D$3</f>
        <v>0</v>
      </c>
      <c r="D6" s="224"/>
      <c r="E6" s="224"/>
      <c r="F6" s="224"/>
      <c r="G6" s="225"/>
      <c r="H6" s="100" t="s">
        <v>86</v>
      </c>
      <c r="I6" s="101">
        <f>VLOOKUP(A2,'申込用紙（男子）'!$A$8:$H$33,6,1)</f>
        <v>0</v>
      </c>
      <c r="K6" s="97" t="s">
        <v>105</v>
      </c>
      <c r="L6" s="223">
        <f>'申込用紙（男子）'!$D$3</f>
        <v>0</v>
      </c>
      <c r="M6" s="224"/>
      <c r="N6" s="224"/>
      <c r="O6" s="224"/>
      <c r="P6" s="225"/>
      <c r="Q6" s="100" t="s">
        <v>106</v>
      </c>
      <c r="R6" s="101">
        <f>VLOOKUP(A2,'申込用紙（男子）'!$A$8:$H$33,6,1)</f>
        <v>0</v>
      </c>
      <c r="T6" s="111" t="s">
        <v>83</v>
      </c>
      <c r="U6" s="291">
        <f>'申込用紙（男子）'!$D$3</f>
        <v>0</v>
      </c>
      <c r="V6" s="292"/>
      <c r="W6" s="292"/>
      <c r="X6" s="292"/>
      <c r="Y6" s="293"/>
      <c r="Z6" s="114" t="s">
        <v>86</v>
      </c>
      <c r="AA6" s="115">
        <f>VLOOKUP(A2,'申込用紙（男子）'!$A$8:$H$33,6,1)</f>
        <v>0</v>
      </c>
    </row>
    <row r="7" spans="2:27" ht="18.75" customHeight="1">
      <c r="B7" s="232" t="s">
        <v>80</v>
      </c>
      <c r="C7" s="233"/>
      <c r="D7" s="102" t="s">
        <v>113</v>
      </c>
      <c r="E7" s="238"/>
      <c r="F7" s="239"/>
      <c r="G7" s="239"/>
      <c r="H7" s="239"/>
      <c r="I7" s="240"/>
      <c r="K7" s="232" t="s">
        <v>107</v>
      </c>
      <c r="L7" s="233"/>
      <c r="M7" s="102" t="s">
        <v>108</v>
      </c>
      <c r="N7" s="238"/>
      <c r="O7" s="239"/>
      <c r="P7" s="239"/>
      <c r="Q7" s="239"/>
      <c r="R7" s="240"/>
      <c r="T7" s="241" t="s">
        <v>80</v>
      </c>
      <c r="U7" s="242"/>
      <c r="V7" s="116" t="s">
        <v>113</v>
      </c>
      <c r="W7" s="247"/>
      <c r="X7" s="248"/>
      <c r="Y7" s="248"/>
      <c r="Z7" s="248"/>
      <c r="AA7" s="249"/>
    </row>
    <row r="8" spans="2:27" ht="18.75" customHeight="1">
      <c r="B8" s="234"/>
      <c r="C8" s="235"/>
      <c r="D8" s="103" t="s">
        <v>81</v>
      </c>
      <c r="E8" s="220"/>
      <c r="F8" s="221"/>
      <c r="G8" s="221"/>
      <c r="H8" s="221"/>
      <c r="I8" s="222"/>
      <c r="K8" s="234"/>
      <c r="L8" s="235"/>
      <c r="M8" s="103" t="s">
        <v>109</v>
      </c>
      <c r="N8" s="220"/>
      <c r="O8" s="221"/>
      <c r="P8" s="221"/>
      <c r="Q8" s="221"/>
      <c r="R8" s="222"/>
      <c r="T8" s="243"/>
      <c r="U8" s="244"/>
      <c r="V8" s="117" t="s">
        <v>81</v>
      </c>
      <c r="W8" s="252"/>
      <c r="X8" s="253"/>
      <c r="Y8" s="253"/>
      <c r="Z8" s="253"/>
      <c r="AA8" s="254"/>
    </row>
    <row r="9" spans="2:27" ht="18.75" customHeight="1" thickBot="1">
      <c r="B9" s="236"/>
      <c r="C9" s="237"/>
      <c r="D9" s="104" t="s">
        <v>82</v>
      </c>
      <c r="E9" s="226"/>
      <c r="F9" s="227"/>
      <c r="G9" s="227"/>
      <c r="H9" s="227"/>
      <c r="I9" s="228"/>
      <c r="K9" s="236"/>
      <c r="L9" s="237"/>
      <c r="M9" s="104" t="s">
        <v>110</v>
      </c>
      <c r="N9" s="226"/>
      <c r="O9" s="227"/>
      <c r="P9" s="227"/>
      <c r="Q9" s="227"/>
      <c r="R9" s="228"/>
      <c r="T9" s="245"/>
      <c r="U9" s="246"/>
      <c r="V9" s="118" t="s">
        <v>82</v>
      </c>
      <c r="W9" s="229"/>
      <c r="X9" s="230"/>
      <c r="Y9" s="230"/>
      <c r="Z9" s="230"/>
      <c r="AA9" s="231"/>
    </row>
    <row r="10" ht="24" customHeight="1" thickBot="1"/>
    <row r="11" spans="1:27" ht="26.25" customHeight="1">
      <c r="A11" s="74">
        <f>A2+1</f>
        <v>2</v>
      </c>
      <c r="B11" s="287" t="s">
        <v>111</v>
      </c>
      <c r="C11" s="288"/>
      <c r="D11" s="288"/>
      <c r="E11" s="288"/>
      <c r="F11" s="288"/>
      <c r="G11" s="288"/>
      <c r="H11" s="288"/>
      <c r="I11" s="95"/>
      <c r="K11" s="287" t="s">
        <v>111</v>
      </c>
      <c r="L11" s="288"/>
      <c r="M11" s="288"/>
      <c r="N11" s="288"/>
      <c r="O11" s="288"/>
      <c r="P11" s="288"/>
      <c r="Q11" s="288"/>
      <c r="R11" s="95"/>
      <c r="T11" s="289" t="s">
        <v>111</v>
      </c>
      <c r="U11" s="290"/>
      <c r="V11" s="290"/>
      <c r="W11" s="290"/>
      <c r="X11" s="290"/>
      <c r="Y11" s="290"/>
      <c r="Z11" s="290"/>
      <c r="AA11" s="110" t="s">
        <v>116</v>
      </c>
    </row>
    <row r="12" spans="2:27" ht="30" customHeight="1">
      <c r="B12" s="97" t="s">
        <v>84</v>
      </c>
      <c r="C12" s="270">
        <f>VLOOKUP(A11,'申込用紙（男子）'!$A$8:$H$33,7,1)</f>
        <v>0</v>
      </c>
      <c r="D12" s="271"/>
      <c r="E12" s="271"/>
      <c r="F12" s="271"/>
      <c r="G12" s="271"/>
      <c r="H12" s="271"/>
      <c r="I12" s="272"/>
      <c r="K12" s="97" t="s">
        <v>84</v>
      </c>
      <c r="L12" s="270">
        <f>VLOOKUP(A11,'申込用紙（男子）'!$A$8:$H$33,8,1)</f>
        <v>0</v>
      </c>
      <c r="M12" s="271"/>
      <c r="N12" s="271"/>
      <c r="O12" s="271"/>
      <c r="P12" s="271"/>
      <c r="Q12" s="271"/>
      <c r="R12" s="272"/>
      <c r="T12" s="111" t="s">
        <v>84</v>
      </c>
      <c r="U12" s="273">
        <f>VLOOKUP(A11,'申込用紙（男子）'!$A$8:$I$33,9,1)</f>
        <v>0</v>
      </c>
      <c r="V12" s="274"/>
      <c r="W12" s="274"/>
      <c r="X12" s="274"/>
      <c r="Y12" s="274"/>
      <c r="Z12" s="274"/>
      <c r="AA12" s="275"/>
    </row>
    <row r="13" spans="2:27" ht="12.75" customHeight="1">
      <c r="B13" s="276" t="s">
        <v>88</v>
      </c>
      <c r="C13" s="294">
        <f>VLOOKUP(A11,'申込用紙（男子）'!$A$8:$H$33,2,1)</f>
        <v>0</v>
      </c>
      <c r="D13" s="295"/>
      <c r="E13" s="296"/>
      <c r="F13" s="105" t="s">
        <v>89</v>
      </c>
      <c r="G13" s="303">
        <f>VLOOKUP(A11,'申込用紙（男子）'!$A$8:$H$33,4,1)</f>
        <v>0</v>
      </c>
      <c r="H13" s="304"/>
      <c r="I13" s="305"/>
      <c r="K13" s="276" t="s">
        <v>88</v>
      </c>
      <c r="L13" s="294">
        <f>VLOOKUP(A11,'申込用紙（男子）'!$A$8:$H$33,2,1)</f>
        <v>0</v>
      </c>
      <c r="M13" s="295"/>
      <c r="N13" s="296"/>
      <c r="O13" s="98" t="s">
        <v>112</v>
      </c>
      <c r="P13" s="284">
        <f>VLOOKUP(A11,'申込用紙（男子）'!$A$8:$H$33,4,1)</f>
        <v>0</v>
      </c>
      <c r="Q13" s="285"/>
      <c r="R13" s="286"/>
      <c r="T13" s="250" t="s">
        <v>88</v>
      </c>
      <c r="U13" s="255">
        <f>VLOOKUP(A11,'申込用紙（男子）'!$A$8:$I$33,2,1)</f>
        <v>0</v>
      </c>
      <c r="V13" s="256"/>
      <c r="W13" s="257"/>
      <c r="X13" s="112" t="s">
        <v>112</v>
      </c>
      <c r="Y13" s="261">
        <f>VLOOKUP(A11,'申込用紙（男子）'!$A$8:$H$33,4,1)</f>
        <v>0</v>
      </c>
      <c r="Z13" s="262"/>
      <c r="AA13" s="263"/>
    </row>
    <row r="14" spans="2:27" ht="26.25" customHeight="1">
      <c r="B14" s="277"/>
      <c r="C14" s="297"/>
      <c r="D14" s="298"/>
      <c r="E14" s="299"/>
      <c r="F14" s="99" t="s">
        <v>85</v>
      </c>
      <c r="G14" s="300">
        <f>VLOOKUP(A11,'申込用紙（男子）'!$A$8:$H$33,3,1)</f>
        <v>0</v>
      </c>
      <c r="H14" s="301"/>
      <c r="I14" s="302"/>
      <c r="K14" s="277"/>
      <c r="L14" s="297"/>
      <c r="M14" s="298"/>
      <c r="N14" s="299"/>
      <c r="O14" s="99" t="s">
        <v>85</v>
      </c>
      <c r="P14" s="264">
        <f>VLOOKUP(A11,'申込用紙（男子）'!$A$8:$H$33,3,1)</f>
        <v>0</v>
      </c>
      <c r="Q14" s="265"/>
      <c r="R14" s="266"/>
      <c r="T14" s="251"/>
      <c r="U14" s="258"/>
      <c r="V14" s="259"/>
      <c r="W14" s="260"/>
      <c r="X14" s="113" t="s">
        <v>85</v>
      </c>
      <c r="Y14" s="267">
        <f>VLOOKUP(A11,'申込用紙（男子）'!$A$8:$H$33,3,1)</f>
        <v>0</v>
      </c>
      <c r="Z14" s="268"/>
      <c r="AA14" s="269"/>
    </row>
    <row r="15" spans="2:27" ht="30" customHeight="1">
      <c r="B15" s="97" t="s">
        <v>83</v>
      </c>
      <c r="C15" s="223">
        <f>'申込用紙（男子）'!$D$3</f>
        <v>0</v>
      </c>
      <c r="D15" s="224"/>
      <c r="E15" s="224"/>
      <c r="F15" s="224"/>
      <c r="G15" s="225"/>
      <c r="H15" s="100" t="s">
        <v>86</v>
      </c>
      <c r="I15" s="101">
        <f>VLOOKUP(A11,'申込用紙（男子）'!$A$8:$H$33,6,1)</f>
        <v>0</v>
      </c>
      <c r="K15" s="97" t="s">
        <v>83</v>
      </c>
      <c r="L15" s="223">
        <f>'申込用紙（男子）'!$D$3</f>
        <v>0</v>
      </c>
      <c r="M15" s="224"/>
      <c r="N15" s="224"/>
      <c r="O15" s="224"/>
      <c r="P15" s="225"/>
      <c r="Q15" s="100" t="s">
        <v>86</v>
      </c>
      <c r="R15" s="101">
        <f>VLOOKUP(A11,'申込用紙（男子）'!$A$8:$H$33,6,1)</f>
        <v>0</v>
      </c>
      <c r="T15" s="111" t="s">
        <v>83</v>
      </c>
      <c r="U15" s="291">
        <f>'申込用紙（男子）'!$D$3</f>
        <v>0</v>
      </c>
      <c r="V15" s="292"/>
      <c r="W15" s="292"/>
      <c r="X15" s="292"/>
      <c r="Y15" s="293"/>
      <c r="Z15" s="114" t="s">
        <v>86</v>
      </c>
      <c r="AA15" s="115">
        <f>VLOOKUP(A11,'申込用紙（男子）'!$A$8:$H$33,6,1)</f>
        <v>0</v>
      </c>
    </row>
    <row r="16" spans="2:27" ht="18.75" customHeight="1">
      <c r="B16" s="232" t="s">
        <v>80</v>
      </c>
      <c r="C16" s="233"/>
      <c r="D16" s="102" t="s">
        <v>113</v>
      </c>
      <c r="E16" s="238"/>
      <c r="F16" s="239"/>
      <c r="G16" s="239"/>
      <c r="H16" s="239"/>
      <c r="I16" s="240"/>
      <c r="K16" s="232" t="s">
        <v>80</v>
      </c>
      <c r="L16" s="233"/>
      <c r="M16" s="102" t="s">
        <v>113</v>
      </c>
      <c r="N16" s="238"/>
      <c r="O16" s="239"/>
      <c r="P16" s="239"/>
      <c r="Q16" s="239"/>
      <c r="R16" s="240"/>
      <c r="T16" s="241" t="s">
        <v>80</v>
      </c>
      <c r="U16" s="242"/>
      <c r="V16" s="116" t="s">
        <v>113</v>
      </c>
      <c r="W16" s="247"/>
      <c r="X16" s="248"/>
      <c r="Y16" s="248"/>
      <c r="Z16" s="248"/>
      <c r="AA16" s="249"/>
    </row>
    <row r="17" spans="2:27" ht="18.75" customHeight="1">
      <c r="B17" s="234"/>
      <c r="C17" s="235"/>
      <c r="D17" s="103" t="s">
        <v>81</v>
      </c>
      <c r="E17" s="220"/>
      <c r="F17" s="221"/>
      <c r="G17" s="221"/>
      <c r="H17" s="221"/>
      <c r="I17" s="222"/>
      <c r="K17" s="234"/>
      <c r="L17" s="235"/>
      <c r="M17" s="103" t="s">
        <v>81</v>
      </c>
      <c r="N17" s="220"/>
      <c r="O17" s="221"/>
      <c r="P17" s="221"/>
      <c r="Q17" s="221"/>
      <c r="R17" s="222"/>
      <c r="T17" s="243"/>
      <c r="U17" s="244"/>
      <c r="V17" s="117" t="s">
        <v>81</v>
      </c>
      <c r="W17" s="252"/>
      <c r="X17" s="253"/>
      <c r="Y17" s="253"/>
      <c r="Z17" s="253"/>
      <c r="AA17" s="254"/>
    </row>
    <row r="18" spans="2:27" ht="18.75" customHeight="1" thickBot="1">
      <c r="B18" s="236"/>
      <c r="C18" s="237"/>
      <c r="D18" s="104" t="s">
        <v>82</v>
      </c>
      <c r="E18" s="226"/>
      <c r="F18" s="227"/>
      <c r="G18" s="227"/>
      <c r="H18" s="227"/>
      <c r="I18" s="228"/>
      <c r="K18" s="236"/>
      <c r="L18" s="237"/>
      <c r="M18" s="104" t="s">
        <v>82</v>
      </c>
      <c r="N18" s="226"/>
      <c r="O18" s="227"/>
      <c r="P18" s="227"/>
      <c r="Q18" s="227"/>
      <c r="R18" s="228"/>
      <c r="T18" s="245"/>
      <c r="U18" s="246"/>
      <c r="V18" s="118" t="s">
        <v>82</v>
      </c>
      <c r="W18" s="229"/>
      <c r="X18" s="230"/>
      <c r="Y18" s="230"/>
      <c r="Z18" s="230"/>
      <c r="AA18" s="231"/>
    </row>
    <row r="19" ht="14.25" thickBot="1"/>
    <row r="20" spans="1:27" ht="27.75" customHeight="1">
      <c r="A20" s="74">
        <f>A11+1</f>
        <v>3</v>
      </c>
      <c r="B20" s="287" t="s">
        <v>111</v>
      </c>
      <c r="C20" s="288"/>
      <c r="D20" s="288"/>
      <c r="E20" s="288"/>
      <c r="F20" s="288"/>
      <c r="G20" s="288"/>
      <c r="H20" s="288"/>
      <c r="I20" s="96"/>
      <c r="K20" s="287" t="s">
        <v>111</v>
      </c>
      <c r="L20" s="288"/>
      <c r="M20" s="288"/>
      <c r="N20" s="288"/>
      <c r="O20" s="288"/>
      <c r="P20" s="288"/>
      <c r="Q20" s="288"/>
      <c r="R20" s="96"/>
      <c r="T20" s="289" t="s">
        <v>111</v>
      </c>
      <c r="U20" s="290"/>
      <c r="V20" s="290"/>
      <c r="W20" s="290"/>
      <c r="X20" s="290"/>
      <c r="Y20" s="290"/>
      <c r="Z20" s="290"/>
      <c r="AA20" s="110" t="s">
        <v>116</v>
      </c>
    </row>
    <row r="21" spans="2:27" ht="30" customHeight="1">
      <c r="B21" s="97" t="s">
        <v>84</v>
      </c>
      <c r="C21" s="270">
        <f>VLOOKUP(A20,'申込用紙（男子）'!$A$8:$H$33,7,1)</f>
        <v>0</v>
      </c>
      <c r="D21" s="271"/>
      <c r="E21" s="271"/>
      <c r="F21" s="271"/>
      <c r="G21" s="271"/>
      <c r="H21" s="271"/>
      <c r="I21" s="272"/>
      <c r="K21" s="97" t="s">
        <v>101</v>
      </c>
      <c r="L21" s="270">
        <f>VLOOKUP(A20,'申込用紙（男子）'!$A$8:$H$33,8,1)</f>
        <v>0</v>
      </c>
      <c r="M21" s="271"/>
      <c r="N21" s="271"/>
      <c r="O21" s="271"/>
      <c r="P21" s="271"/>
      <c r="Q21" s="271"/>
      <c r="R21" s="272"/>
      <c r="T21" s="111" t="s">
        <v>84</v>
      </c>
      <c r="U21" s="273">
        <f>VLOOKUP(A20,'申込用紙（男子）'!$A$8:$I$33,9,1)</f>
        <v>0</v>
      </c>
      <c r="V21" s="274"/>
      <c r="W21" s="274"/>
      <c r="X21" s="274"/>
      <c r="Y21" s="274"/>
      <c r="Z21" s="274"/>
      <c r="AA21" s="275"/>
    </row>
    <row r="22" spans="2:27" s="106" customFormat="1" ht="12" customHeight="1">
      <c r="B22" s="276" t="s">
        <v>88</v>
      </c>
      <c r="C22" s="278">
        <f>VLOOKUP(A20,'申込用紙（男子）'!$A$8:$H$33,2,1)</f>
        <v>0</v>
      </c>
      <c r="D22" s="279"/>
      <c r="E22" s="280"/>
      <c r="F22" s="98" t="s">
        <v>89</v>
      </c>
      <c r="G22" s="284">
        <f>VLOOKUP(A20,'申込用紙（男子）'!$A$8:$H$33,4,1)</f>
        <v>0</v>
      </c>
      <c r="H22" s="285"/>
      <c r="I22" s="286"/>
      <c r="K22" s="276" t="s">
        <v>102</v>
      </c>
      <c r="L22" s="278">
        <f>VLOOKUP(A20,'申込用紙（男子）'!$A$8:$H$33,2,1)</f>
        <v>0</v>
      </c>
      <c r="M22" s="279"/>
      <c r="N22" s="280"/>
      <c r="O22" s="98" t="s">
        <v>103</v>
      </c>
      <c r="P22" s="284">
        <f>VLOOKUP(A20,'申込用紙（男子）'!$A$8:$H$33,4,1)</f>
        <v>0</v>
      </c>
      <c r="Q22" s="285"/>
      <c r="R22" s="286"/>
      <c r="T22" s="250" t="s">
        <v>88</v>
      </c>
      <c r="U22" s="255">
        <f>VLOOKUP(A20,'申込用紙（男子）'!$A$8:$I$33,2,1)</f>
        <v>0</v>
      </c>
      <c r="V22" s="256"/>
      <c r="W22" s="257"/>
      <c r="X22" s="112" t="s">
        <v>112</v>
      </c>
      <c r="Y22" s="261">
        <f>VLOOKUP(A20,'申込用紙（男子）'!$A$8:$H$33,4,1)</f>
        <v>0</v>
      </c>
      <c r="Z22" s="262"/>
      <c r="AA22" s="263"/>
    </row>
    <row r="23" spans="2:27" s="107" customFormat="1" ht="26.25" customHeight="1">
      <c r="B23" s="277"/>
      <c r="C23" s="281"/>
      <c r="D23" s="282"/>
      <c r="E23" s="283"/>
      <c r="F23" s="108" t="s">
        <v>85</v>
      </c>
      <c r="G23" s="264">
        <f>VLOOKUP(A20,'申込用紙（男子）'!$A$8:$H$33,3,1)</f>
        <v>0</v>
      </c>
      <c r="H23" s="265"/>
      <c r="I23" s="266"/>
      <c r="K23" s="277"/>
      <c r="L23" s="281"/>
      <c r="M23" s="282"/>
      <c r="N23" s="283"/>
      <c r="O23" s="99" t="s">
        <v>104</v>
      </c>
      <c r="P23" s="264">
        <f>VLOOKUP(A20,'申込用紙（男子）'!$A$8:$H$33,3,1)</f>
        <v>0</v>
      </c>
      <c r="Q23" s="265"/>
      <c r="R23" s="266"/>
      <c r="T23" s="251"/>
      <c r="U23" s="258"/>
      <c r="V23" s="259"/>
      <c r="W23" s="260"/>
      <c r="X23" s="113" t="s">
        <v>85</v>
      </c>
      <c r="Y23" s="267">
        <f>VLOOKUP(A20,'申込用紙（男子）'!$A$8:$H$33,3,1)</f>
        <v>0</v>
      </c>
      <c r="Z23" s="268"/>
      <c r="AA23" s="269"/>
    </row>
    <row r="24" spans="2:27" ht="30.75" customHeight="1">
      <c r="B24" s="97" t="s">
        <v>83</v>
      </c>
      <c r="C24" s="223">
        <f>'申込用紙（男子）'!$D$3</f>
        <v>0</v>
      </c>
      <c r="D24" s="224"/>
      <c r="E24" s="224"/>
      <c r="F24" s="224"/>
      <c r="G24" s="225"/>
      <c r="H24" s="100" t="s">
        <v>86</v>
      </c>
      <c r="I24" s="101">
        <f>VLOOKUP(A20,'申込用紙（男子）'!$A$8:$H$33,6,1)</f>
        <v>0</v>
      </c>
      <c r="K24" s="97" t="s">
        <v>105</v>
      </c>
      <c r="L24" s="223">
        <f>'申込用紙（男子）'!$D$3</f>
        <v>0</v>
      </c>
      <c r="M24" s="224"/>
      <c r="N24" s="224"/>
      <c r="O24" s="224"/>
      <c r="P24" s="225"/>
      <c r="Q24" s="100" t="s">
        <v>106</v>
      </c>
      <c r="R24" s="101">
        <f>VLOOKUP(A20,'申込用紙（男子）'!$A$8:$H$33,6,1)</f>
        <v>0</v>
      </c>
      <c r="T24" s="111" t="s">
        <v>83</v>
      </c>
      <c r="U24" s="223">
        <f>'申込用紙（男子）'!$D$3</f>
        <v>0</v>
      </c>
      <c r="V24" s="224"/>
      <c r="W24" s="224"/>
      <c r="X24" s="224"/>
      <c r="Y24" s="225"/>
      <c r="Z24" s="114" t="s">
        <v>86</v>
      </c>
      <c r="AA24" s="115">
        <f>VLOOKUP(A20,'申込用紙（男子）'!$A$8:$H$33,6,1)</f>
        <v>0</v>
      </c>
    </row>
    <row r="25" spans="2:27" ht="18.75" customHeight="1">
      <c r="B25" s="232" t="s">
        <v>80</v>
      </c>
      <c r="C25" s="233"/>
      <c r="D25" s="102" t="s">
        <v>115</v>
      </c>
      <c r="E25" s="238"/>
      <c r="F25" s="239"/>
      <c r="G25" s="239"/>
      <c r="H25" s="239"/>
      <c r="I25" s="240"/>
      <c r="K25" s="232" t="s">
        <v>107</v>
      </c>
      <c r="L25" s="233"/>
      <c r="M25" s="102" t="s">
        <v>108</v>
      </c>
      <c r="N25" s="238"/>
      <c r="O25" s="239"/>
      <c r="P25" s="239"/>
      <c r="Q25" s="239"/>
      <c r="R25" s="240"/>
      <c r="T25" s="241" t="s">
        <v>80</v>
      </c>
      <c r="U25" s="242"/>
      <c r="V25" s="116" t="s">
        <v>113</v>
      </c>
      <c r="W25" s="247"/>
      <c r="X25" s="248"/>
      <c r="Y25" s="248"/>
      <c r="Z25" s="248"/>
      <c r="AA25" s="249"/>
    </row>
    <row r="26" spans="2:27" ht="18.75" customHeight="1">
      <c r="B26" s="234"/>
      <c r="C26" s="235"/>
      <c r="D26" s="103" t="s">
        <v>81</v>
      </c>
      <c r="E26" s="220"/>
      <c r="F26" s="221"/>
      <c r="G26" s="221"/>
      <c r="H26" s="221"/>
      <c r="I26" s="222"/>
      <c r="K26" s="234"/>
      <c r="L26" s="235"/>
      <c r="M26" s="103" t="s">
        <v>109</v>
      </c>
      <c r="N26" s="220"/>
      <c r="O26" s="221"/>
      <c r="P26" s="221"/>
      <c r="Q26" s="221"/>
      <c r="R26" s="222"/>
      <c r="T26" s="243"/>
      <c r="U26" s="244"/>
      <c r="V26" s="117" t="s">
        <v>81</v>
      </c>
      <c r="W26" s="252"/>
      <c r="X26" s="253"/>
      <c r="Y26" s="253"/>
      <c r="Z26" s="253"/>
      <c r="AA26" s="254"/>
    </row>
    <row r="27" spans="2:27" ht="18.75" customHeight="1" thickBot="1">
      <c r="B27" s="236"/>
      <c r="C27" s="237"/>
      <c r="D27" s="104" t="s">
        <v>82</v>
      </c>
      <c r="E27" s="226"/>
      <c r="F27" s="227"/>
      <c r="G27" s="227"/>
      <c r="H27" s="227"/>
      <c r="I27" s="228"/>
      <c r="K27" s="236"/>
      <c r="L27" s="237"/>
      <c r="M27" s="104" t="s">
        <v>110</v>
      </c>
      <c r="N27" s="226"/>
      <c r="O27" s="227"/>
      <c r="P27" s="227"/>
      <c r="Q27" s="227"/>
      <c r="R27" s="228"/>
      <c r="T27" s="245"/>
      <c r="U27" s="246"/>
      <c r="V27" s="118" t="s">
        <v>82</v>
      </c>
      <c r="W27" s="229"/>
      <c r="X27" s="230"/>
      <c r="Y27" s="230"/>
      <c r="Z27" s="230"/>
      <c r="AA27" s="231"/>
    </row>
    <row r="28" ht="24" customHeight="1" thickBot="1"/>
    <row r="29" spans="1:27" ht="27.75" customHeight="1">
      <c r="A29" s="74">
        <f>A20+1</f>
        <v>4</v>
      </c>
      <c r="B29" s="287" t="s">
        <v>111</v>
      </c>
      <c r="C29" s="288"/>
      <c r="D29" s="288"/>
      <c r="E29" s="288"/>
      <c r="F29" s="288"/>
      <c r="G29" s="288"/>
      <c r="H29" s="288"/>
      <c r="I29" s="109"/>
      <c r="K29" s="287" t="s">
        <v>111</v>
      </c>
      <c r="L29" s="288"/>
      <c r="M29" s="288"/>
      <c r="N29" s="288"/>
      <c r="O29" s="288"/>
      <c r="P29" s="288"/>
      <c r="Q29" s="288"/>
      <c r="R29" s="109"/>
      <c r="T29" s="289" t="s">
        <v>111</v>
      </c>
      <c r="U29" s="290"/>
      <c r="V29" s="290"/>
      <c r="W29" s="290"/>
      <c r="X29" s="290"/>
      <c r="Y29" s="290"/>
      <c r="Z29" s="290"/>
      <c r="AA29" s="110" t="s">
        <v>116</v>
      </c>
    </row>
    <row r="30" spans="2:27" ht="30" customHeight="1">
      <c r="B30" s="97" t="s">
        <v>84</v>
      </c>
      <c r="C30" s="270">
        <f>VLOOKUP(A29,'申込用紙（男子）'!$A$8:$H$33,7,1)</f>
        <v>0</v>
      </c>
      <c r="D30" s="271"/>
      <c r="E30" s="271"/>
      <c r="F30" s="271"/>
      <c r="G30" s="271"/>
      <c r="H30" s="271"/>
      <c r="I30" s="272"/>
      <c r="K30" s="97" t="s">
        <v>84</v>
      </c>
      <c r="L30" s="270">
        <f>VLOOKUP(A29,'申込用紙（男子）'!$A$8:$H$33,8,1)</f>
        <v>0</v>
      </c>
      <c r="M30" s="271"/>
      <c r="N30" s="271"/>
      <c r="O30" s="271"/>
      <c r="P30" s="271"/>
      <c r="Q30" s="271"/>
      <c r="R30" s="272"/>
      <c r="T30" s="111" t="s">
        <v>84</v>
      </c>
      <c r="U30" s="273">
        <f>VLOOKUP(A29,'申込用紙（男子）'!$A$8:$I$33,9,1)</f>
        <v>0</v>
      </c>
      <c r="V30" s="274"/>
      <c r="W30" s="274"/>
      <c r="X30" s="274"/>
      <c r="Y30" s="274"/>
      <c r="Z30" s="274"/>
      <c r="AA30" s="275"/>
    </row>
    <row r="31" spans="2:27" s="106" customFormat="1" ht="12" customHeight="1">
      <c r="B31" s="276" t="s">
        <v>88</v>
      </c>
      <c r="C31" s="278">
        <f>VLOOKUP(A29,'申込用紙（男子）'!$A$8:$H$33,2,1)</f>
        <v>0</v>
      </c>
      <c r="D31" s="279"/>
      <c r="E31" s="280"/>
      <c r="F31" s="98" t="s">
        <v>89</v>
      </c>
      <c r="G31" s="284">
        <f>VLOOKUP(A29,'申込用紙（男子）'!$A$8:$H$33,4,1)</f>
        <v>0</v>
      </c>
      <c r="H31" s="285"/>
      <c r="I31" s="286"/>
      <c r="K31" s="276" t="s">
        <v>88</v>
      </c>
      <c r="L31" s="278">
        <f>VLOOKUP(A29,'申込用紙（男子）'!$A$8:$H$33,2,1)</f>
        <v>0</v>
      </c>
      <c r="M31" s="279"/>
      <c r="N31" s="280"/>
      <c r="O31" s="98" t="s">
        <v>89</v>
      </c>
      <c r="P31" s="284">
        <f>VLOOKUP(A29,'申込用紙（男子）'!$A$8:$H$33,4,1)</f>
        <v>0</v>
      </c>
      <c r="Q31" s="285"/>
      <c r="R31" s="286"/>
      <c r="T31" s="250" t="s">
        <v>88</v>
      </c>
      <c r="U31" s="255">
        <f>VLOOKUP(A29,'申込用紙（男子）'!$A$8:$I$33,2,1)</f>
        <v>0</v>
      </c>
      <c r="V31" s="256"/>
      <c r="W31" s="257"/>
      <c r="X31" s="112" t="s">
        <v>112</v>
      </c>
      <c r="Y31" s="261">
        <f>VLOOKUP(A29,'申込用紙（男子）'!$A$8:$H$33,4,1)</f>
        <v>0</v>
      </c>
      <c r="Z31" s="262"/>
      <c r="AA31" s="263"/>
    </row>
    <row r="32" spans="2:27" ht="26.25" customHeight="1">
      <c r="B32" s="277"/>
      <c r="C32" s="281"/>
      <c r="D32" s="282"/>
      <c r="E32" s="283"/>
      <c r="F32" s="108" t="s">
        <v>85</v>
      </c>
      <c r="G32" s="264">
        <f>VLOOKUP(A29,'申込用紙（男子）'!$A$8:$H$33,3,1)</f>
        <v>0</v>
      </c>
      <c r="H32" s="265"/>
      <c r="I32" s="266"/>
      <c r="K32" s="277"/>
      <c r="L32" s="281"/>
      <c r="M32" s="282"/>
      <c r="N32" s="283"/>
      <c r="O32" s="99" t="s">
        <v>85</v>
      </c>
      <c r="P32" s="264">
        <f>VLOOKUP(A29,'申込用紙（男子）'!$A$8:$H$33,3,1)</f>
        <v>0</v>
      </c>
      <c r="Q32" s="265"/>
      <c r="R32" s="266"/>
      <c r="T32" s="251"/>
      <c r="U32" s="258"/>
      <c r="V32" s="259"/>
      <c r="W32" s="260"/>
      <c r="X32" s="113" t="s">
        <v>85</v>
      </c>
      <c r="Y32" s="267">
        <f>VLOOKUP(A29,'申込用紙（男子）'!$A$8:$H$33,3,1)</f>
        <v>0</v>
      </c>
      <c r="Z32" s="268"/>
      <c r="AA32" s="269"/>
    </row>
    <row r="33" spans="2:27" ht="30.75" customHeight="1">
      <c r="B33" s="97" t="s">
        <v>83</v>
      </c>
      <c r="C33" s="223">
        <f>'申込用紙（男子）'!$D$3</f>
        <v>0</v>
      </c>
      <c r="D33" s="224"/>
      <c r="E33" s="224"/>
      <c r="F33" s="224"/>
      <c r="G33" s="225"/>
      <c r="H33" s="100" t="s">
        <v>86</v>
      </c>
      <c r="I33" s="101">
        <f>VLOOKUP(A29,'申込用紙（男子）'!$A$8:$H$33,6,1)</f>
        <v>0</v>
      </c>
      <c r="K33" s="97" t="s">
        <v>83</v>
      </c>
      <c r="L33" s="223">
        <f>'申込用紙（男子）'!$D$3</f>
        <v>0</v>
      </c>
      <c r="M33" s="224"/>
      <c r="N33" s="224"/>
      <c r="O33" s="224"/>
      <c r="P33" s="225"/>
      <c r="Q33" s="100" t="s">
        <v>86</v>
      </c>
      <c r="R33" s="101">
        <f>VLOOKUP(A29,'申込用紙（男子）'!$A$8:$H$33,6,1)</f>
        <v>0</v>
      </c>
      <c r="T33" s="111" t="s">
        <v>83</v>
      </c>
      <c r="U33" s="223">
        <f>'申込用紙（男子）'!$D$3</f>
        <v>0</v>
      </c>
      <c r="V33" s="224"/>
      <c r="W33" s="224"/>
      <c r="X33" s="224"/>
      <c r="Y33" s="225"/>
      <c r="Z33" s="114" t="s">
        <v>86</v>
      </c>
      <c r="AA33" s="115">
        <f>VLOOKUP(A29,'申込用紙（男子）'!$A$8:$H$33,6,1)</f>
        <v>0</v>
      </c>
    </row>
    <row r="34" spans="2:27" ht="18.75" customHeight="1">
      <c r="B34" s="232" t="s">
        <v>80</v>
      </c>
      <c r="C34" s="233"/>
      <c r="D34" s="102" t="s">
        <v>113</v>
      </c>
      <c r="E34" s="238"/>
      <c r="F34" s="239"/>
      <c r="G34" s="239"/>
      <c r="H34" s="239"/>
      <c r="I34" s="240"/>
      <c r="K34" s="232" t="s">
        <v>80</v>
      </c>
      <c r="L34" s="233"/>
      <c r="M34" s="102" t="s">
        <v>115</v>
      </c>
      <c r="N34" s="238"/>
      <c r="O34" s="239"/>
      <c r="P34" s="239"/>
      <c r="Q34" s="239"/>
      <c r="R34" s="240"/>
      <c r="T34" s="241" t="s">
        <v>80</v>
      </c>
      <c r="U34" s="242"/>
      <c r="V34" s="116" t="s">
        <v>113</v>
      </c>
      <c r="W34" s="247"/>
      <c r="X34" s="248"/>
      <c r="Y34" s="248"/>
      <c r="Z34" s="248"/>
      <c r="AA34" s="249"/>
    </row>
    <row r="35" spans="2:27" ht="18.75" customHeight="1">
      <c r="B35" s="234"/>
      <c r="C35" s="235"/>
      <c r="D35" s="103" t="s">
        <v>81</v>
      </c>
      <c r="E35" s="220"/>
      <c r="F35" s="221"/>
      <c r="G35" s="221"/>
      <c r="H35" s="221"/>
      <c r="I35" s="222"/>
      <c r="K35" s="234"/>
      <c r="L35" s="235"/>
      <c r="M35" s="103" t="s">
        <v>81</v>
      </c>
      <c r="N35" s="220"/>
      <c r="O35" s="221"/>
      <c r="P35" s="221"/>
      <c r="Q35" s="221"/>
      <c r="R35" s="222"/>
      <c r="T35" s="243"/>
      <c r="U35" s="244"/>
      <c r="V35" s="117" t="s">
        <v>81</v>
      </c>
      <c r="W35" s="252"/>
      <c r="X35" s="253"/>
      <c r="Y35" s="253"/>
      <c r="Z35" s="253"/>
      <c r="AA35" s="254"/>
    </row>
    <row r="36" spans="2:27" ht="18.75" customHeight="1" thickBot="1">
      <c r="B36" s="236"/>
      <c r="C36" s="237"/>
      <c r="D36" s="104" t="s">
        <v>82</v>
      </c>
      <c r="E36" s="226"/>
      <c r="F36" s="227"/>
      <c r="G36" s="227"/>
      <c r="H36" s="227"/>
      <c r="I36" s="228"/>
      <c r="K36" s="236"/>
      <c r="L36" s="237"/>
      <c r="M36" s="104" t="s">
        <v>82</v>
      </c>
      <c r="N36" s="226"/>
      <c r="O36" s="227"/>
      <c r="P36" s="227"/>
      <c r="Q36" s="227"/>
      <c r="R36" s="228"/>
      <c r="T36" s="245"/>
      <c r="U36" s="246"/>
      <c r="V36" s="118" t="s">
        <v>82</v>
      </c>
      <c r="W36" s="229"/>
      <c r="X36" s="230"/>
      <c r="Y36" s="230"/>
      <c r="Z36" s="230"/>
      <c r="AA36" s="231"/>
    </row>
    <row r="37" ht="14.25" thickBot="1"/>
    <row r="38" spans="1:27" ht="27.75" customHeight="1">
      <c r="A38" s="74">
        <f>A29+1</f>
        <v>5</v>
      </c>
      <c r="B38" s="287" t="s">
        <v>111</v>
      </c>
      <c r="C38" s="288"/>
      <c r="D38" s="288"/>
      <c r="E38" s="288"/>
      <c r="F38" s="288"/>
      <c r="G38" s="288"/>
      <c r="H38" s="288"/>
      <c r="I38" s="96"/>
      <c r="K38" s="287" t="s">
        <v>111</v>
      </c>
      <c r="L38" s="288"/>
      <c r="M38" s="288"/>
      <c r="N38" s="288"/>
      <c r="O38" s="288"/>
      <c r="P38" s="288"/>
      <c r="Q38" s="288"/>
      <c r="R38" s="96"/>
      <c r="T38" s="289" t="s">
        <v>111</v>
      </c>
      <c r="U38" s="290"/>
      <c r="V38" s="290"/>
      <c r="W38" s="290"/>
      <c r="X38" s="290"/>
      <c r="Y38" s="290"/>
      <c r="Z38" s="290"/>
      <c r="AA38" s="110" t="s">
        <v>116</v>
      </c>
    </row>
    <row r="39" spans="2:27" ht="29.25" customHeight="1">
      <c r="B39" s="97" t="s">
        <v>84</v>
      </c>
      <c r="C39" s="270">
        <f>VLOOKUP(A38,'申込用紙（男子）'!$A$8:$H$33,7,1)</f>
        <v>0</v>
      </c>
      <c r="D39" s="271"/>
      <c r="E39" s="271"/>
      <c r="F39" s="271"/>
      <c r="G39" s="271"/>
      <c r="H39" s="271"/>
      <c r="I39" s="272"/>
      <c r="K39" s="97" t="s">
        <v>101</v>
      </c>
      <c r="L39" s="270">
        <f>VLOOKUP(A38,'申込用紙（男子）'!$A$8:$H$33,8,1)</f>
        <v>0</v>
      </c>
      <c r="M39" s="271"/>
      <c r="N39" s="271"/>
      <c r="O39" s="271"/>
      <c r="P39" s="271"/>
      <c r="Q39" s="271"/>
      <c r="R39" s="272"/>
      <c r="T39" s="111" t="s">
        <v>84</v>
      </c>
      <c r="U39" s="273">
        <f>VLOOKUP(A38,'申込用紙（男子）'!$A$8:$I$33,9,1)</f>
        <v>0</v>
      </c>
      <c r="V39" s="274"/>
      <c r="W39" s="274"/>
      <c r="X39" s="274"/>
      <c r="Y39" s="274"/>
      <c r="Z39" s="274"/>
      <c r="AA39" s="275"/>
    </row>
    <row r="40" spans="2:27" s="106" customFormat="1" ht="12" customHeight="1">
      <c r="B40" s="276" t="s">
        <v>88</v>
      </c>
      <c r="C40" s="278">
        <f>VLOOKUP(A38,'申込用紙（男子）'!$A$8:$H$33,2,1)</f>
        <v>0</v>
      </c>
      <c r="D40" s="279"/>
      <c r="E40" s="280"/>
      <c r="F40" s="98" t="s">
        <v>89</v>
      </c>
      <c r="G40" s="284">
        <f>VLOOKUP(A38,'申込用紙（男子）'!$A$8:$H$33,4,1)</f>
        <v>0</v>
      </c>
      <c r="H40" s="285"/>
      <c r="I40" s="286"/>
      <c r="K40" s="276" t="s">
        <v>102</v>
      </c>
      <c r="L40" s="278">
        <f>VLOOKUP(A38,'申込用紙（男子）'!$A$8:$H$33,2,1)</f>
        <v>0</v>
      </c>
      <c r="M40" s="279"/>
      <c r="N40" s="280"/>
      <c r="O40" s="98" t="s">
        <v>103</v>
      </c>
      <c r="P40" s="284">
        <f>VLOOKUP(A38,'申込用紙（男子）'!$A$8:$H$33,4,1)</f>
        <v>0</v>
      </c>
      <c r="Q40" s="285"/>
      <c r="R40" s="286"/>
      <c r="T40" s="250" t="s">
        <v>88</v>
      </c>
      <c r="U40" s="255">
        <f>VLOOKUP(A38,'申込用紙（男子）'!$A$8:$I$33,2,1)</f>
        <v>0</v>
      </c>
      <c r="V40" s="256"/>
      <c r="W40" s="257"/>
      <c r="X40" s="112" t="s">
        <v>112</v>
      </c>
      <c r="Y40" s="261">
        <f>VLOOKUP(A38,'申込用紙（男子）'!$A$8:$H$33,4,1)</f>
        <v>0</v>
      </c>
      <c r="Z40" s="262"/>
      <c r="AA40" s="263"/>
    </row>
    <row r="41" spans="2:27" ht="26.25" customHeight="1">
      <c r="B41" s="277"/>
      <c r="C41" s="281"/>
      <c r="D41" s="282"/>
      <c r="E41" s="283"/>
      <c r="F41" s="99" t="s">
        <v>85</v>
      </c>
      <c r="G41" s="264">
        <f>VLOOKUP(A38,'申込用紙（男子）'!$A$8:$H$33,3,1)</f>
        <v>0</v>
      </c>
      <c r="H41" s="265"/>
      <c r="I41" s="266"/>
      <c r="K41" s="277"/>
      <c r="L41" s="281"/>
      <c r="M41" s="282"/>
      <c r="N41" s="283"/>
      <c r="O41" s="99" t="s">
        <v>104</v>
      </c>
      <c r="P41" s="264">
        <f>VLOOKUP(A38,'申込用紙（男子）'!$A$8:$H$33,3,1)</f>
        <v>0</v>
      </c>
      <c r="Q41" s="265"/>
      <c r="R41" s="266"/>
      <c r="T41" s="251"/>
      <c r="U41" s="258"/>
      <c r="V41" s="259"/>
      <c r="W41" s="260"/>
      <c r="X41" s="113" t="s">
        <v>85</v>
      </c>
      <c r="Y41" s="267">
        <f>VLOOKUP(A38,'申込用紙（男子）'!$A$8:$H$33,3,1)</f>
        <v>0</v>
      </c>
      <c r="Z41" s="268"/>
      <c r="AA41" s="269"/>
    </row>
    <row r="42" spans="2:27" ht="30.75" customHeight="1">
      <c r="B42" s="97" t="s">
        <v>83</v>
      </c>
      <c r="C42" s="223">
        <f>'申込用紙（男子）'!$D$3</f>
        <v>0</v>
      </c>
      <c r="D42" s="224"/>
      <c r="E42" s="224"/>
      <c r="F42" s="224"/>
      <c r="G42" s="225"/>
      <c r="H42" s="100" t="s">
        <v>86</v>
      </c>
      <c r="I42" s="101">
        <f>VLOOKUP(A38,'申込用紙（男子）'!$A$8:$H$33,6,1)</f>
        <v>0</v>
      </c>
      <c r="K42" s="97" t="s">
        <v>105</v>
      </c>
      <c r="L42" s="223">
        <f>'申込用紙（男子）'!$D$3</f>
        <v>0</v>
      </c>
      <c r="M42" s="224"/>
      <c r="N42" s="224"/>
      <c r="O42" s="224"/>
      <c r="P42" s="225"/>
      <c r="Q42" s="100" t="s">
        <v>106</v>
      </c>
      <c r="R42" s="101">
        <f>VLOOKUP(A38,'申込用紙（男子）'!$A$8:$H$33,6,1)</f>
        <v>0</v>
      </c>
      <c r="T42" s="111" t="s">
        <v>83</v>
      </c>
      <c r="U42" s="223">
        <f>'申込用紙（男子）'!$D$3</f>
        <v>0</v>
      </c>
      <c r="V42" s="224"/>
      <c r="W42" s="224"/>
      <c r="X42" s="224"/>
      <c r="Y42" s="225"/>
      <c r="Z42" s="114" t="s">
        <v>86</v>
      </c>
      <c r="AA42" s="115">
        <f>VLOOKUP(A38,'申込用紙（男子）'!$A$8:$H$33,6,1)</f>
        <v>0</v>
      </c>
    </row>
    <row r="43" spans="2:27" ht="18.75" customHeight="1">
      <c r="B43" s="232" t="s">
        <v>80</v>
      </c>
      <c r="C43" s="233"/>
      <c r="D43" s="102" t="s">
        <v>115</v>
      </c>
      <c r="E43" s="238"/>
      <c r="F43" s="239"/>
      <c r="G43" s="239"/>
      <c r="H43" s="239"/>
      <c r="I43" s="240"/>
      <c r="K43" s="232" t="s">
        <v>107</v>
      </c>
      <c r="L43" s="233"/>
      <c r="M43" s="102" t="s">
        <v>108</v>
      </c>
      <c r="N43" s="238"/>
      <c r="O43" s="239"/>
      <c r="P43" s="239"/>
      <c r="Q43" s="239"/>
      <c r="R43" s="240"/>
      <c r="T43" s="241" t="s">
        <v>80</v>
      </c>
      <c r="U43" s="242"/>
      <c r="V43" s="116" t="s">
        <v>113</v>
      </c>
      <c r="W43" s="247"/>
      <c r="X43" s="248"/>
      <c r="Y43" s="248"/>
      <c r="Z43" s="248"/>
      <c r="AA43" s="249"/>
    </row>
    <row r="44" spans="2:27" ht="18.75" customHeight="1">
      <c r="B44" s="234"/>
      <c r="C44" s="235"/>
      <c r="D44" s="103" t="s">
        <v>81</v>
      </c>
      <c r="E44" s="220"/>
      <c r="F44" s="221"/>
      <c r="G44" s="221"/>
      <c r="H44" s="221"/>
      <c r="I44" s="222"/>
      <c r="K44" s="234"/>
      <c r="L44" s="235"/>
      <c r="M44" s="103" t="s">
        <v>109</v>
      </c>
      <c r="N44" s="220"/>
      <c r="O44" s="221"/>
      <c r="P44" s="221"/>
      <c r="Q44" s="221"/>
      <c r="R44" s="222"/>
      <c r="T44" s="243"/>
      <c r="U44" s="244"/>
      <c r="V44" s="117" t="s">
        <v>81</v>
      </c>
      <c r="W44" s="252"/>
      <c r="X44" s="253"/>
      <c r="Y44" s="253"/>
      <c r="Z44" s="253"/>
      <c r="AA44" s="254"/>
    </row>
    <row r="45" spans="2:27" ht="18.75" customHeight="1" thickBot="1">
      <c r="B45" s="236"/>
      <c r="C45" s="237"/>
      <c r="D45" s="104" t="s">
        <v>82</v>
      </c>
      <c r="E45" s="226"/>
      <c r="F45" s="227"/>
      <c r="G45" s="227"/>
      <c r="H45" s="227"/>
      <c r="I45" s="228"/>
      <c r="K45" s="236"/>
      <c r="L45" s="237"/>
      <c r="M45" s="104" t="s">
        <v>110</v>
      </c>
      <c r="N45" s="226"/>
      <c r="O45" s="227"/>
      <c r="P45" s="227"/>
      <c r="Q45" s="227"/>
      <c r="R45" s="228"/>
      <c r="T45" s="245"/>
      <c r="U45" s="246"/>
      <c r="V45" s="118" t="s">
        <v>82</v>
      </c>
      <c r="W45" s="229"/>
      <c r="X45" s="230"/>
      <c r="Y45" s="230"/>
      <c r="Z45" s="230"/>
      <c r="AA45" s="231"/>
    </row>
    <row r="46" ht="24" customHeight="1" thickBot="1"/>
    <row r="47" spans="1:27" ht="27.75" customHeight="1">
      <c r="A47" s="74">
        <f>A38+1</f>
        <v>6</v>
      </c>
      <c r="B47" s="287" t="s">
        <v>111</v>
      </c>
      <c r="C47" s="288"/>
      <c r="D47" s="288"/>
      <c r="E47" s="288"/>
      <c r="F47" s="288"/>
      <c r="G47" s="288"/>
      <c r="H47" s="288"/>
      <c r="I47" s="109"/>
      <c r="K47" s="287" t="s">
        <v>111</v>
      </c>
      <c r="L47" s="288"/>
      <c r="M47" s="288"/>
      <c r="N47" s="288"/>
      <c r="O47" s="288"/>
      <c r="P47" s="288"/>
      <c r="Q47" s="288"/>
      <c r="R47" s="109"/>
      <c r="T47" s="289" t="s">
        <v>111</v>
      </c>
      <c r="U47" s="290"/>
      <c r="V47" s="290"/>
      <c r="W47" s="290"/>
      <c r="X47" s="290"/>
      <c r="Y47" s="290"/>
      <c r="Z47" s="290"/>
      <c r="AA47" s="110" t="s">
        <v>116</v>
      </c>
    </row>
    <row r="48" spans="2:27" ht="30" customHeight="1">
      <c r="B48" s="97" t="s">
        <v>84</v>
      </c>
      <c r="C48" s="270">
        <f>VLOOKUP(A47,'申込用紙（男子）'!$A$8:$H$33,7,1)</f>
        <v>0</v>
      </c>
      <c r="D48" s="271"/>
      <c r="E48" s="271"/>
      <c r="F48" s="271"/>
      <c r="G48" s="271"/>
      <c r="H48" s="271"/>
      <c r="I48" s="272"/>
      <c r="K48" s="97" t="s">
        <v>84</v>
      </c>
      <c r="L48" s="270">
        <f>VLOOKUP(A47,'申込用紙（男子）'!$A$8:$H$33,8,1)</f>
        <v>0</v>
      </c>
      <c r="M48" s="271"/>
      <c r="N48" s="271"/>
      <c r="O48" s="271"/>
      <c r="P48" s="271"/>
      <c r="Q48" s="271"/>
      <c r="R48" s="272"/>
      <c r="T48" s="111" t="s">
        <v>84</v>
      </c>
      <c r="U48" s="273">
        <f>VLOOKUP(A47,'申込用紙（男子）'!$A$8:$I$33,9,1)</f>
        <v>0</v>
      </c>
      <c r="V48" s="274"/>
      <c r="W48" s="274"/>
      <c r="X48" s="274"/>
      <c r="Y48" s="274"/>
      <c r="Z48" s="274"/>
      <c r="AA48" s="275"/>
    </row>
    <row r="49" spans="2:27" s="106" customFormat="1" ht="12" customHeight="1">
      <c r="B49" s="276" t="s">
        <v>88</v>
      </c>
      <c r="C49" s="278">
        <f>VLOOKUP(A47,'申込用紙（男子）'!$A$8:$H$33,2,1)</f>
        <v>0</v>
      </c>
      <c r="D49" s="279"/>
      <c r="E49" s="280"/>
      <c r="F49" s="98" t="s">
        <v>89</v>
      </c>
      <c r="G49" s="284">
        <f>VLOOKUP(A47,'申込用紙（男子）'!$A$8:$H$33,4,1)</f>
        <v>0</v>
      </c>
      <c r="H49" s="285"/>
      <c r="I49" s="286"/>
      <c r="K49" s="276" t="s">
        <v>88</v>
      </c>
      <c r="L49" s="278">
        <f>VLOOKUP(A47,'申込用紙（男子）'!$A$8:$H$33,2,1)</f>
        <v>0</v>
      </c>
      <c r="M49" s="279"/>
      <c r="N49" s="280"/>
      <c r="O49" s="98" t="s">
        <v>89</v>
      </c>
      <c r="P49" s="284">
        <f>VLOOKUP(A47,'申込用紙（男子）'!$A$8:$H$33,4,1)</f>
        <v>0</v>
      </c>
      <c r="Q49" s="285"/>
      <c r="R49" s="286"/>
      <c r="T49" s="250" t="s">
        <v>88</v>
      </c>
      <c r="U49" s="255">
        <f>VLOOKUP(A47,'申込用紙（男子）'!$A$8:$I$33,2,1)</f>
        <v>0</v>
      </c>
      <c r="V49" s="256"/>
      <c r="W49" s="257"/>
      <c r="X49" s="112" t="s">
        <v>112</v>
      </c>
      <c r="Y49" s="261">
        <f>VLOOKUP(A47,'申込用紙（男子）'!$A$8:$H$33,4,1)</f>
        <v>0</v>
      </c>
      <c r="Z49" s="262"/>
      <c r="AA49" s="263"/>
    </row>
    <row r="50" spans="2:27" ht="26.25" customHeight="1">
      <c r="B50" s="277"/>
      <c r="C50" s="281"/>
      <c r="D50" s="282"/>
      <c r="E50" s="283"/>
      <c r="F50" s="99" t="s">
        <v>85</v>
      </c>
      <c r="G50" s="264">
        <f>VLOOKUP(A47,'申込用紙（男子）'!$A$8:$H$33,3,1)</f>
        <v>0</v>
      </c>
      <c r="H50" s="265"/>
      <c r="I50" s="266"/>
      <c r="K50" s="277"/>
      <c r="L50" s="281"/>
      <c r="M50" s="282"/>
      <c r="N50" s="283"/>
      <c r="O50" s="99" t="s">
        <v>85</v>
      </c>
      <c r="P50" s="264">
        <f>VLOOKUP(A47,'申込用紙（男子）'!$A$8:$H$33,3,1)</f>
        <v>0</v>
      </c>
      <c r="Q50" s="265"/>
      <c r="R50" s="266"/>
      <c r="T50" s="251"/>
      <c r="U50" s="258"/>
      <c r="V50" s="259"/>
      <c r="W50" s="260"/>
      <c r="X50" s="113" t="s">
        <v>85</v>
      </c>
      <c r="Y50" s="267">
        <f>VLOOKUP(A47,'申込用紙（男子）'!$A$8:$H$33,3,1)</f>
        <v>0</v>
      </c>
      <c r="Z50" s="268"/>
      <c r="AA50" s="269"/>
    </row>
    <row r="51" spans="2:27" ht="30.75" customHeight="1">
      <c r="B51" s="97" t="s">
        <v>83</v>
      </c>
      <c r="C51" s="223">
        <f>'申込用紙（男子）'!$D$3</f>
        <v>0</v>
      </c>
      <c r="D51" s="224"/>
      <c r="E51" s="224"/>
      <c r="F51" s="224"/>
      <c r="G51" s="225"/>
      <c r="H51" s="100" t="s">
        <v>86</v>
      </c>
      <c r="I51" s="101">
        <f>VLOOKUP(A47,'申込用紙（男子）'!$A$8:$H$33,6,1)</f>
        <v>0</v>
      </c>
      <c r="K51" s="97" t="s">
        <v>83</v>
      </c>
      <c r="L51" s="223">
        <f>'申込用紙（男子）'!$D$3</f>
        <v>0</v>
      </c>
      <c r="M51" s="224"/>
      <c r="N51" s="224"/>
      <c r="O51" s="224"/>
      <c r="P51" s="225"/>
      <c r="Q51" s="100" t="s">
        <v>86</v>
      </c>
      <c r="R51" s="101">
        <f>VLOOKUP(A47,'申込用紙（男子）'!$A$8:$H$33,6,1)</f>
        <v>0</v>
      </c>
      <c r="T51" s="111" t="s">
        <v>83</v>
      </c>
      <c r="U51" s="223">
        <f>'申込用紙（男子）'!$D$3</f>
        <v>0</v>
      </c>
      <c r="V51" s="224"/>
      <c r="W51" s="224"/>
      <c r="X51" s="224"/>
      <c r="Y51" s="225"/>
      <c r="Z51" s="114" t="s">
        <v>86</v>
      </c>
      <c r="AA51" s="115">
        <f>VLOOKUP(A47,'申込用紙（男子）'!$A$8:$H$33,6,1)</f>
        <v>0</v>
      </c>
    </row>
    <row r="52" spans="2:27" ht="18.75" customHeight="1">
      <c r="B52" s="232" t="s">
        <v>80</v>
      </c>
      <c r="C52" s="233"/>
      <c r="D52" s="102" t="s">
        <v>115</v>
      </c>
      <c r="E52" s="238"/>
      <c r="F52" s="239"/>
      <c r="G52" s="239"/>
      <c r="H52" s="239"/>
      <c r="I52" s="240"/>
      <c r="K52" s="232" t="s">
        <v>80</v>
      </c>
      <c r="L52" s="233"/>
      <c r="M52" s="102" t="s">
        <v>115</v>
      </c>
      <c r="N52" s="238"/>
      <c r="O52" s="239"/>
      <c r="P52" s="239"/>
      <c r="Q52" s="239"/>
      <c r="R52" s="240"/>
      <c r="T52" s="241" t="s">
        <v>80</v>
      </c>
      <c r="U52" s="242"/>
      <c r="V52" s="116" t="s">
        <v>113</v>
      </c>
      <c r="W52" s="247"/>
      <c r="X52" s="248"/>
      <c r="Y52" s="248"/>
      <c r="Z52" s="248"/>
      <c r="AA52" s="249"/>
    </row>
    <row r="53" spans="2:27" ht="18.75" customHeight="1">
      <c r="B53" s="234"/>
      <c r="C53" s="235"/>
      <c r="D53" s="103" t="s">
        <v>81</v>
      </c>
      <c r="E53" s="220"/>
      <c r="F53" s="221"/>
      <c r="G53" s="221"/>
      <c r="H53" s="221"/>
      <c r="I53" s="222"/>
      <c r="K53" s="234"/>
      <c r="L53" s="235"/>
      <c r="M53" s="103" t="s">
        <v>81</v>
      </c>
      <c r="N53" s="220"/>
      <c r="O53" s="221"/>
      <c r="P53" s="221"/>
      <c r="Q53" s="221"/>
      <c r="R53" s="222"/>
      <c r="T53" s="243"/>
      <c r="U53" s="244"/>
      <c r="V53" s="117" t="s">
        <v>81</v>
      </c>
      <c r="W53" s="252"/>
      <c r="X53" s="253"/>
      <c r="Y53" s="253"/>
      <c r="Z53" s="253"/>
      <c r="AA53" s="254"/>
    </row>
    <row r="54" spans="2:27" ht="18.75" customHeight="1" thickBot="1">
      <c r="B54" s="236"/>
      <c r="C54" s="237"/>
      <c r="D54" s="104" t="s">
        <v>82</v>
      </c>
      <c r="E54" s="226"/>
      <c r="F54" s="227"/>
      <c r="G54" s="227"/>
      <c r="H54" s="227"/>
      <c r="I54" s="228"/>
      <c r="K54" s="236"/>
      <c r="L54" s="237"/>
      <c r="M54" s="104" t="s">
        <v>82</v>
      </c>
      <c r="N54" s="226"/>
      <c r="O54" s="227"/>
      <c r="P54" s="227"/>
      <c r="Q54" s="227"/>
      <c r="R54" s="228"/>
      <c r="T54" s="245"/>
      <c r="U54" s="246"/>
      <c r="V54" s="118" t="s">
        <v>82</v>
      </c>
      <c r="W54" s="229"/>
      <c r="X54" s="230"/>
      <c r="Y54" s="230"/>
      <c r="Z54" s="230"/>
      <c r="AA54" s="231"/>
    </row>
    <row r="55" ht="14.25" thickBot="1"/>
    <row r="56" spans="1:27" ht="27.75" customHeight="1">
      <c r="A56" s="74">
        <f>A47+1</f>
        <v>7</v>
      </c>
      <c r="B56" s="287" t="s">
        <v>111</v>
      </c>
      <c r="C56" s="288"/>
      <c r="D56" s="288"/>
      <c r="E56" s="288"/>
      <c r="F56" s="288"/>
      <c r="G56" s="288"/>
      <c r="H56" s="288"/>
      <c r="I56" s="96"/>
      <c r="K56" s="287" t="s">
        <v>111</v>
      </c>
      <c r="L56" s="288"/>
      <c r="M56" s="288"/>
      <c r="N56" s="288"/>
      <c r="O56" s="288"/>
      <c r="P56" s="288"/>
      <c r="Q56" s="288"/>
      <c r="R56" s="96"/>
      <c r="T56" s="289" t="s">
        <v>111</v>
      </c>
      <c r="U56" s="290"/>
      <c r="V56" s="290"/>
      <c r="W56" s="290"/>
      <c r="X56" s="290"/>
      <c r="Y56" s="290"/>
      <c r="Z56" s="290"/>
      <c r="AA56" s="110" t="s">
        <v>116</v>
      </c>
    </row>
    <row r="57" spans="2:27" ht="29.25" customHeight="1">
      <c r="B57" s="97" t="s">
        <v>84</v>
      </c>
      <c r="C57" s="270">
        <f>VLOOKUP(A56,'申込用紙（男子）'!$A$8:$H$33,7,1)</f>
        <v>0</v>
      </c>
      <c r="D57" s="271"/>
      <c r="E57" s="271"/>
      <c r="F57" s="271"/>
      <c r="G57" s="271"/>
      <c r="H57" s="271"/>
      <c r="I57" s="272"/>
      <c r="K57" s="97" t="s">
        <v>101</v>
      </c>
      <c r="L57" s="270">
        <f>VLOOKUP(A56,'申込用紙（男子）'!$A$8:$H$33,8,1)</f>
        <v>0</v>
      </c>
      <c r="M57" s="271"/>
      <c r="N57" s="271"/>
      <c r="O57" s="271"/>
      <c r="P57" s="271"/>
      <c r="Q57" s="271"/>
      <c r="R57" s="272"/>
      <c r="T57" s="111" t="s">
        <v>84</v>
      </c>
      <c r="U57" s="273">
        <f>VLOOKUP(A56,'申込用紙（男子）'!$A$8:$I$33,9,1)</f>
        <v>0</v>
      </c>
      <c r="V57" s="274"/>
      <c r="W57" s="274"/>
      <c r="X57" s="274"/>
      <c r="Y57" s="274"/>
      <c r="Z57" s="274"/>
      <c r="AA57" s="275"/>
    </row>
    <row r="58" spans="2:27" s="106" customFormat="1" ht="12" customHeight="1">
      <c r="B58" s="276" t="s">
        <v>88</v>
      </c>
      <c r="C58" s="278">
        <f>VLOOKUP(A56,'申込用紙（男子）'!$A$8:$H$33,2,1)</f>
        <v>0</v>
      </c>
      <c r="D58" s="279"/>
      <c r="E58" s="280"/>
      <c r="F58" s="98" t="s">
        <v>89</v>
      </c>
      <c r="G58" s="284">
        <f>VLOOKUP(A56,'申込用紙（男子）'!$A$8:$H$33,4,1)</f>
        <v>0</v>
      </c>
      <c r="H58" s="285"/>
      <c r="I58" s="286"/>
      <c r="K58" s="276" t="s">
        <v>102</v>
      </c>
      <c r="L58" s="278">
        <f>VLOOKUP(A56,'申込用紙（男子）'!$A$8:$H$33,2,1)</f>
        <v>0</v>
      </c>
      <c r="M58" s="279"/>
      <c r="N58" s="280"/>
      <c r="O58" s="98" t="s">
        <v>103</v>
      </c>
      <c r="P58" s="284">
        <f>VLOOKUP(A56,'申込用紙（男子）'!$A$8:$H$33,4,1)</f>
        <v>0</v>
      </c>
      <c r="Q58" s="285"/>
      <c r="R58" s="286"/>
      <c r="T58" s="250" t="s">
        <v>88</v>
      </c>
      <c r="U58" s="255">
        <f>VLOOKUP(A56,'申込用紙（男子）'!$A$8:$I$33,2,1)</f>
        <v>0</v>
      </c>
      <c r="V58" s="256"/>
      <c r="W58" s="257"/>
      <c r="X58" s="112" t="s">
        <v>112</v>
      </c>
      <c r="Y58" s="261">
        <f>VLOOKUP(A56,'申込用紙（男子）'!$A$8:$H$33,4,1)</f>
        <v>0</v>
      </c>
      <c r="Z58" s="262"/>
      <c r="AA58" s="263"/>
    </row>
    <row r="59" spans="2:27" ht="26.25" customHeight="1">
      <c r="B59" s="277"/>
      <c r="C59" s="281"/>
      <c r="D59" s="282"/>
      <c r="E59" s="283"/>
      <c r="F59" s="99" t="s">
        <v>85</v>
      </c>
      <c r="G59" s="264">
        <f>VLOOKUP(A56,'申込用紙（男子）'!$A$8:$H$33,3,1)</f>
        <v>0</v>
      </c>
      <c r="H59" s="265"/>
      <c r="I59" s="266"/>
      <c r="K59" s="277"/>
      <c r="L59" s="281"/>
      <c r="M59" s="282"/>
      <c r="N59" s="283"/>
      <c r="O59" s="99" t="s">
        <v>104</v>
      </c>
      <c r="P59" s="264">
        <f>VLOOKUP(A56,'申込用紙（男子）'!$A$8:$H$33,3,1)</f>
        <v>0</v>
      </c>
      <c r="Q59" s="265"/>
      <c r="R59" s="266"/>
      <c r="T59" s="251"/>
      <c r="U59" s="258"/>
      <c r="V59" s="259"/>
      <c r="W59" s="260"/>
      <c r="X59" s="113" t="s">
        <v>85</v>
      </c>
      <c r="Y59" s="267">
        <f>VLOOKUP(A56,'申込用紙（男子）'!$A$8:$H$33,3,1)</f>
        <v>0</v>
      </c>
      <c r="Z59" s="268"/>
      <c r="AA59" s="269"/>
    </row>
    <row r="60" spans="2:27" ht="30.75" customHeight="1">
      <c r="B60" s="97" t="s">
        <v>83</v>
      </c>
      <c r="C60" s="223">
        <f>'申込用紙（男子）'!$D$3</f>
        <v>0</v>
      </c>
      <c r="D60" s="224"/>
      <c r="E60" s="224"/>
      <c r="F60" s="224"/>
      <c r="G60" s="225"/>
      <c r="H60" s="100" t="s">
        <v>86</v>
      </c>
      <c r="I60" s="101">
        <f>VLOOKUP(A56,'申込用紙（男子）'!$A$8:$H$33,6,1)</f>
        <v>0</v>
      </c>
      <c r="K60" s="97" t="s">
        <v>105</v>
      </c>
      <c r="L60" s="223">
        <f>'申込用紙（男子）'!$D$3</f>
        <v>0</v>
      </c>
      <c r="M60" s="224"/>
      <c r="N60" s="224"/>
      <c r="O60" s="224"/>
      <c r="P60" s="225"/>
      <c r="Q60" s="100" t="s">
        <v>106</v>
      </c>
      <c r="R60" s="101">
        <f>VLOOKUP(A56,'申込用紙（男子）'!$A$8:$H$33,6,1)</f>
        <v>0</v>
      </c>
      <c r="T60" s="111" t="s">
        <v>83</v>
      </c>
      <c r="U60" s="223">
        <f>'申込用紙（男子）'!$D$3</f>
        <v>0</v>
      </c>
      <c r="V60" s="224"/>
      <c r="W60" s="224"/>
      <c r="X60" s="224"/>
      <c r="Y60" s="225"/>
      <c r="Z60" s="114" t="s">
        <v>86</v>
      </c>
      <c r="AA60" s="115">
        <f>VLOOKUP(A56,'申込用紙（男子）'!$A$8:$H$33,6,1)</f>
        <v>0</v>
      </c>
    </row>
    <row r="61" spans="2:27" ht="18.75" customHeight="1">
      <c r="B61" s="232" t="s">
        <v>80</v>
      </c>
      <c r="C61" s="233"/>
      <c r="D61" s="102" t="s">
        <v>115</v>
      </c>
      <c r="E61" s="238"/>
      <c r="F61" s="239"/>
      <c r="G61" s="239"/>
      <c r="H61" s="239"/>
      <c r="I61" s="240"/>
      <c r="K61" s="232" t="s">
        <v>107</v>
      </c>
      <c r="L61" s="233"/>
      <c r="M61" s="102" t="s">
        <v>108</v>
      </c>
      <c r="N61" s="238"/>
      <c r="O61" s="239"/>
      <c r="P61" s="239"/>
      <c r="Q61" s="239"/>
      <c r="R61" s="240"/>
      <c r="T61" s="241" t="s">
        <v>80</v>
      </c>
      <c r="U61" s="242"/>
      <c r="V61" s="116" t="s">
        <v>113</v>
      </c>
      <c r="W61" s="247"/>
      <c r="X61" s="248"/>
      <c r="Y61" s="248"/>
      <c r="Z61" s="248"/>
      <c r="AA61" s="249"/>
    </row>
    <row r="62" spans="2:27" ht="18.75" customHeight="1">
      <c r="B62" s="234"/>
      <c r="C62" s="235"/>
      <c r="D62" s="103" t="s">
        <v>81</v>
      </c>
      <c r="E62" s="220"/>
      <c r="F62" s="221"/>
      <c r="G62" s="221"/>
      <c r="H62" s="221"/>
      <c r="I62" s="222"/>
      <c r="K62" s="234"/>
      <c r="L62" s="235"/>
      <c r="M62" s="103" t="s">
        <v>109</v>
      </c>
      <c r="N62" s="220"/>
      <c r="O62" s="221"/>
      <c r="P62" s="221"/>
      <c r="Q62" s="221"/>
      <c r="R62" s="222"/>
      <c r="T62" s="243"/>
      <c r="U62" s="244"/>
      <c r="V62" s="117" t="s">
        <v>81</v>
      </c>
      <c r="W62" s="252"/>
      <c r="X62" s="253"/>
      <c r="Y62" s="253"/>
      <c r="Z62" s="253"/>
      <c r="AA62" s="254"/>
    </row>
    <row r="63" spans="2:27" ht="18.75" customHeight="1" thickBot="1">
      <c r="B63" s="236"/>
      <c r="C63" s="237"/>
      <c r="D63" s="104" t="s">
        <v>82</v>
      </c>
      <c r="E63" s="226"/>
      <c r="F63" s="227"/>
      <c r="G63" s="227"/>
      <c r="H63" s="227"/>
      <c r="I63" s="228"/>
      <c r="K63" s="236"/>
      <c r="L63" s="237"/>
      <c r="M63" s="104" t="s">
        <v>110</v>
      </c>
      <c r="N63" s="226"/>
      <c r="O63" s="227"/>
      <c r="P63" s="227"/>
      <c r="Q63" s="227"/>
      <c r="R63" s="228"/>
      <c r="T63" s="245"/>
      <c r="U63" s="246"/>
      <c r="V63" s="118" t="s">
        <v>82</v>
      </c>
      <c r="W63" s="229"/>
      <c r="X63" s="230"/>
      <c r="Y63" s="230"/>
      <c r="Z63" s="230"/>
      <c r="AA63" s="231"/>
    </row>
    <row r="64" ht="24" customHeight="1" thickBot="1"/>
    <row r="65" spans="1:27" ht="27.75" customHeight="1">
      <c r="A65" s="74">
        <f>A56+1</f>
        <v>8</v>
      </c>
      <c r="B65" s="287" t="s">
        <v>111</v>
      </c>
      <c r="C65" s="288"/>
      <c r="D65" s="288"/>
      <c r="E65" s="288"/>
      <c r="F65" s="288"/>
      <c r="G65" s="288"/>
      <c r="H65" s="288"/>
      <c r="I65" s="109"/>
      <c r="K65" s="287" t="s">
        <v>111</v>
      </c>
      <c r="L65" s="288"/>
      <c r="M65" s="288"/>
      <c r="N65" s="288"/>
      <c r="O65" s="288"/>
      <c r="P65" s="288"/>
      <c r="Q65" s="288"/>
      <c r="R65" s="109"/>
      <c r="T65" s="289" t="s">
        <v>111</v>
      </c>
      <c r="U65" s="290"/>
      <c r="V65" s="290"/>
      <c r="W65" s="290"/>
      <c r="X65" s="290"/>
      <c r="Y65" s="290"/>
      <c r="Z65" s="290"/>
      <c r="AA65" s="110" t="s">
        <v>116</v>
      </c>
    </row>
    <row r="66" spans="2:27" ht="30" customHeight="1">
      <c r="B66" s="97" t="s">
        <v>84</v>
      </c>
      <c r="C66" s="270">
        <f>VLOOKUP(A65,'申込用紙（男子）'!$A$8:$H$33,7,1)</f>
        <v>0</v>
      </c>
      <c r="D66" s="271"/>
      <c r="E66" s="271"/>
      <c r="F66" s="271"/>
      <c r="G66" s="271"/>
      <c r="H66" s="271"/>
      <c r="I66" s="272"/>
      <c r="K66" s="97" t="s">
        <v>84</v>
      </c>
      <c r="L66" s="270">
        <f>VLOOKUP(A65,'申込用紙（男子）'!$A$8:$H$33,8,1)</f>
        <v>0</v>
      </c>
      <c r="M66" s="271"/>
      <c r="N66" s="271"/>
      <c r="O66" s="271"/>
      <c r="P66" s="271"/>
      <c r="Q66" s="271"/>
      <c r="R66" s="272"/>
      <c r="T66" s="111" t="s">
        <v>84</v>
      </c>
      <c r="U66" s="273">
        <f>VLOOKUP(A65,'申込用紙（男子）'!$A$8:$I$33,9,1)</f>
        <v>0</v>
      </c>
      <c r="V66" s="274"/>
      <c r="W66" s="274"/>
      <c r="X66" s="274"/>
      <c r="Y66" s="274"/>
      <c r="Z66" s="274"/>
      <c r="AA66" s="275"/>
    </row>
    <row r="67" spans="2:27" s="106" customFormat="1" ht="12" customHeight="1">
      <c r="B67" s="276" t="s">
        <v>88</v>
      </c>
      <c r="C67" s="278">
        <f>VLOOKUP(A65,'申込用紙（男子）'!$A$8:$H$33,2,1)</f>
        <v>0</v>
      </c>
      <c r="D67" s="279"/>
      <c r="E67" s="280"/>
      <c r="F67" s="98" t="s">
        <v>89</v>
      </c>
      <c r="G67" s="284">
        <f>VLOOKUP(A65,'申込用紙（男子）'!$A$8:$H$33,4,1)</f>
        <v>0</v>
      </c>
      <c r="H67" s="285"/>
      <c r="I67" s="286"/>
      <c r="K67" s="276" t="s">
        <v>88</v>
      </c>
      <c r="L67" s="278">
        <f>VLOOKUP(A65,'申込用紙（男子）'!$A$8:$H$33,2,1)</f>
        <v>0</v>
      </c>
      <c r="M67" s="279"/>
      <c r="N67" s="280"/>
      <c r="O67" s="98" t="s">
        <v>89</v>
      </c>
      <c r="P67" s="284">
        <f>VLOOKUP(A65,'申込用紙（男子）'!$A$8:$H$33,4,1)</f>
        <v>0</v>
      </c>
      <c r="Q67" s="285"/>
      <c r="R67" s="286"/>
      <c r="T67" s="250" t="s">
        <v>88</v>
      </c>
      <c r="U67" s="255">
        <f>VLOOKUP(A65,'申込用紙（男子）'!$A$8:$I$33,2,1)</f>
        <v>0</v>
      </c>
      <c r="V67" s="256"/>
      <c r="W67" s="257"/>
      <c r="X67" s="112" t="s">
        <v>112</v>
      </c>
      <c r="Y67" s="261">
        <f>VLOOKUP(A65,'申込用紙（男子）'!$A$8:$H$33,4,1)</f>
        <v>0</v>
      </c>
      <c r="Z67" s="262"/>
      <c r="AA67" s="263"/>
    </row>
    <row r="68" spans="2:27" ht="26.25" customHeight="1">
      <c r="B68" s="277"/>
      <c r="C68" s="281"/>
      <c r="D68" s="282"/>
      <c r="E68" s="283"/>
      <c r="F68" s="99" t="s">
        <v>85</v>
      </c>
      <c r="G68" s="264">
        <f>VLOOKUP(A65,'申込用紙（男子）'!$A$8:$H$33,3,1)</f>
        <v>0</v>
      </c>
      <c r="H68" s="265"/>
      <c r="I68" s="266"/>
      <c r="K68" s="277"/>
      <c r="L68" s="281"/>
      <c r="M68" s="282"/>
      <c r="N68" s="283"/>
      <c r="O68" s="99" t="s">
        <v>85</v>
      </c>
      <c r="P68" s="264">
        <f>VLOOKUP(A65,'申込用紙（男子）'!$A$8:$H$33,3,1)</f>
        <v>0</v>
      </c>
      <c r="Q68" s="265"/>
      <c r="R68" s="266"/>
      <c r="T68" s="251"/>
      <c r="U68" s="258"/>
      <c r="V68" s="259"/>
      <c r="W68" s="260"/>
      <c r="X68" s="113" t="s">
        <v>85</v>
      </c>
      <c r="Y68" s="267">
        <f>VLOOKUP(A65,'申込用紙（男子）'!$A$8:$H$33,3,1)</f>
        <v>0</v>
      </c>
      <c r="Z68" s="268"/>
      <c r="AA68" s="269"/>
    </row>
    <row r="69" spans="2:27" ht="30.75" customHeight="1">
      <c r="B69" s="97" t="s">
        <v>83</v>
      </c>
      <c r="C69" s="223">
        <f>'申込用紙（男子）'!$D$3</f>
        <v>0</v>
      </c>
      <c r="D69" s="224"/>
      <c r="E69" s="224"/>
      <c r="F69" s="224"/>
      <c r="G69" s="225"/>
      <c r="H69" s="100" t="s">
        <v>86</v>
      </c>
      <c r="I69" s="101">
        <f>VLOOKUP(A65,'申込用紙（男子）'!$A$8:$H$33,6,1)</f>
        <v>0</v>
      </c>
      <c r="K69" s="97" t="s">
        <v>83</v>
      </c>
      <c r="L69" s="223">
        <f>'申込用紙（男子）'!$D$3</f>
        <v>0</v>
      </c>
      <c r="M69" s="224"/>
      <c r="N69" s="224"/>
      <c r="O69" s="224"/>
      <c r="P69" s="225"/>
      <c r="Q69" s="100" t="s">
        <v>86</v>
      </c>
      <c r="R69" s="101">
        <f>VLOOKUP(A65,'申込用紙（男子）'!$A$8:$H$33,6,1)</f>
        <v>0</v>
      </c>
      <c r="T69" s="111" t="s">
        <v>83</v>
      </c>
      <c r="U69" s="223">
        <f>'申込用紙（男子）'!$D$3</f>
        <v>0</v>
      </c>
      <c r="V69" s="224"/>
      <c r="W69" s="224"/>
      <c r="X69" s="224"/>
      <c r="Y69" s="225"/>
      <c r="Z69" s="114" t="s">
        <v>86</v>
      </c>
      <c r="AA69" s="115">
        <f>VLOOKUP(A65,'申込用紙（男子）'!$A$8:$H$33,6,1)</f>
        <v>0</v>
      </c>
    </row>
    <row r="70" spans="2:27" ht="18.75" customHeight="1">
      <c r="B70" s="232" t="s">
        <v>80</v>
      </c>
      <c r="C70" s="233"/>
      <c r="D70" s="102" t="s">
        <v>115</v>
      </c>
      <c r="E70" s="238"/>
      <c r="F70" s="239"/>
      <c r="G70" s="239"/>
      <c r="H70" s="239"/>
      <c r="I70" s="240"/>
      <c r="K70" s="232" t="s">
        <v>80</v>
      </c>
      <c r="L70" s="233"/>
      <c r="M70" s="102" t="s">
        <v>115</v>
      </c>
      <c r="N70" s="238"/>
      <c r="O70" s="239"/>
      <c r="P70" s="239"/>
      <c r="Q70" s="239"/>
      <c r="R70" s="240"/>
      <c r="T70" s="241" t="s">
        <v>80</v>
      </c>
      <c r="U70" s="242"/>
      <c r="V70" s="116" t="s">
        <v>113</v>
      </c>
      <c r="W70" s="247"/>
      <c r="X70" s="248"/>
      <c r="Y70" s="248"/>
      <c r="Z70" s="248"/>
      <c r="AA70" s="249"/>
    </row>
    <row r="71" spans="2:27" ht="18.75" customHeight="1">
      <c r="B71" s="234"/>
      <c r="C71" s="235"/>
      <c r="D71" s="103" t="s">
        <v>81</v>
      </c>
      <c r="E71" s="220"/>
      <c r="F71" s="221"/>
      <c r="G71" s="221"/>
      <c r="H71" s="221"/>
      <c r="I71" s="222"/>
      <c r="K71" s="234"/>
      <c r="L71" s="235"/>
      <c r="M71" s="103" t="s">
        <v>81</v>
      </c>
      <c r="N71" s="220"/>
      <c r="O71" s="221"/>
      <c r="P71" s="221"/>
      <c r="Q71" s="221"/>
      <c r="R71" s="222"/>
      <c r="T71" s="243"/>
      <c r="U71" s="244"/>
      <c r="V71" s="117" t="s">
        <v>81</v>
      </c>
      <c r="W71" s="252"/>
      <c r="X71" s="253"/>
      <c r="Y71" s="253"/>
      <c r="Z71" s="253"/>
      <c r="AA71" s="254"/>
    </row>
    <row r="72" spans="2:27" ht="18.75" customHeight="1" thickBot="1">
      <c r="B72" s="236"/>
      <c r="C72" s="237"/>
      <c r="D72" s="104" t="s">
        <v>82</v>
      </c>
      <c r="E72" s="226"/>
      <c r="F72" s="227"/>
      <c r="G72" s="227"/>
      <c r="H72" s="227"/>
      <c r="I72" s="228"/>
      <c r="K72" s="236"/>
      <c r="L72" s="237"/>
      <c r="M72" s="104" t="s">
        <v>82</v>
      </c>
      <c r="N72" s="226"/>
      <c r="O72" s="227"/>
      <c r="P72" s="227"/>
      <c r="Q72" s="227"/>
      <c r="R72" s="228"/>
      <c r="T72" s="245"/>
      <c r="U72" s="246"/>
      <c r="V72" s="118" t="s">
        <v>82</v>
      </c>
      <c r="W72" s="229"/>
      <c r="X72" s="230"/>
      <c r="Y72" s="230"/>
      <c r="Z72" s="230"/>
      <c r="AA72" s="231"/>
    </row>
    <row r="73" ht="14.25" thickBot="1"/>
    <row r="74" spans="1:27" ht="27.75" customHeight="1">
      <c r="A74" s="74">
        <f>A65+1</f>
        <v>9</v>
      </c>
      <c r="B74" s="287" t="s">
        <v>111</v>
      </c>
      <c r="C74" s="288"/>
      <c r="D74" s="288"/>
      <c r="E74" s="288"/>
      <c r="F74" s="288"/>
      <c r="G74" s="288"/>
      <c r="H74" s="288"/>
      <c r="I74" s="96"/>
      <c r="K74" s="287" t="s">
        <v>111</v>
      </c>
      <c r="L74" s="288"/>
      <c r="M74" s="288"/>
      <c r="N74" s="288"/>
      <c r="O74" s="288"/>
      <c r="P74" s="288"/>
      <c r="Q74" s="288"/>
      <c r="R74" s="96"/>
      <c r="T74" s="289" t="s">
        <v>111</v>
      </c>
      <c r="U74" s="290"/>
      <c r="V74" s="290"/>
      <c r="W74" s="290"/>
      <c r="X74" s="290"/>
      <c r="Y74" s="290"/>
      <c r="Z74" s="290"/>
      <c r="AA74" s="110" t="s">
        <v>116</v>
      </c>
    </row>
    <row r="75" spans="2:27" ht="29.25" customHeight="1">
      <c r="B75" s="97" t="s">
        <v>84</v>
      </c>
      <c r="C75" s="270">
        <f>VLOOKUP(A74,'申込用紙（男子）'!$A$8:$H$33,7,1)</f>
        <v>0</v>
      </c>
      <c r="D75" s="271"/>
      <c r="E75" s="271"/>
      <c r="F75" s="271"/>
      <c r="G75" s="271"/>
      <c r="H75" s="271"/>
      <c r="I75" s="272"/>
      <c r="K75" s="97" t="s">
        <v>101</v>
      </c>
      <c r="L75" s="270">
        <f>VLOOKUP(A74,'申込用紙（男子）'!$A$8:$H$33,8,1)</f>
        <v>0</v>
      </c>
      <c r="M75" s="271"/>
      <c r="N75" s="271"/>
      <c r="O75" s="271"/>
      <c r="P75" s="271"/>
      <c r="Q75" s="271"/>
      <c r="R75" s="272"/>
      <c r="T75" s="111" t="s">
        <v>84</v>
      </c>
      <c r="U75" s="273">
        <f>VLOOKUP(A74,'申込用紙（男子）'!$A$8:$I$33,9,1)</f>
        <v>0</v>
      </c>
      <c r="V75" s="274"/>
      <c r="W75" s="274"/>
      <c r="X75" s="274"/>
      <c r="Y75" s="274"/>
      <c r="Z75" s="274"/>
      <c r="AA75" s="275"/>
    </row>
    <row r="76" spans="2:27" s="106" customFormat="1" ht="12" customHeight="1">
      <c r="B76" s="276" t="s">
        <v>88</v>
      </c>
      <c r="C76" s="278">
        <f>VLOOKUP(A74,'申込用紙（男子）'!$A$8:$H$33,2,1)</f>
        <v>0</v>
      </c>
      <c r="D76" s="279"/>
      <c r="E76" s="280"/>
      <c r="F76" s="98" t="s">
        <v>89</v>
      </c>
      <c r="G76" s="284">
        <f>VLOOKUP(A74,'申込用紙（男子）'!$A$8:$H$33,4,1)</f>
        <v>0</v>
      </c>
      <c r="H76" s="285"/>
      <c r="I76" s="286"/>
      <c r="K76" s="276" t="s">
        <v>102</v>
      </c>
      <c r="L76" s="278">
        <f>VLOOKUP(A74,'申込用紙（男子）'!$A$8:$H$33,2,1)</f>
        <v>0</v>
      </c>
      <c r="M76" s="279"/>
      <c r="N76" s="280"/>
      <c r="O76" s="98" t="s">
        <v>103</v>
      </c>
      <c r="P76" s="284">
        <f>VLOOKUP(A74,'申込用紙（男子）'!$A$8:$H$33,4,1)</f>
        <v>0</v>
      </c>
      <c r="Q76" s="285"/>
      <c r="R76" s="286"/>
      <c r="T76" s="250" t="s">
        <v>88</v>
      </c>
      <c r="U76" s="255">
        <f>VLOOKUP(A74,'申込用紙（男子）'!$A$8:$I$33,2,1)</f>
        <v>0</v>
      </c>
      <c r="V76" s="256"/>
      <c r="W76" s="257"/>
      <c r="X76" s="112" t="s">
        <v>112</v>
      </c>
      <c r="Y76" s="261">
        <f>VLOOKUP(A74,'申込用紙（男子）'!$A$8:$H$33,4,1)</f>
        <v>0</v>
      </c>
      <c r="Z76" s="262"/>
      <c r="AA76" s="263"/>
    </row>
    <row r="77" spans="2:27" ht="26.25" customHeight="1">
      <c r="B77" s="277"/>
      <c r="C77" s="281"/>
      <c r="D77" s="282"/>
      <c r="E77" s="283"/>
      <c r="F77" s="99" t="s">
        <v>85</v>
      </c>
      <c r="G77" s="264">
        <f>VLOOKUP(A74,'申込用紙（男子）'!$A$8:$H$33,3,1)</f>
        <v>0</v>
      </c>
      <c r="H77" s="265"/>
      <c r="I77" s="266"/>
      <c r="K77" s="277"/>
      <c r="L77" s="281"/>
      <c r="M77" s="282"/>
      <c r="N77" s="283"/>
      <c r="O77" s="99" t="s">
        <v>104</v>
      </c>
      <c r="P77" s="264">
        <f>VLOOKUP(A74,'申込用紙（男子）'!$A$8:$H$33,3,1)</f>
        <v>0</v>
      </c>
      <c r="Q77" s="265"/>
      <c r="R77" s="266"/>
      <c r="T77" s="251"/>
      <c r="U77" s="258"/>
      <c r="V77" s="259"/>
      <c r="W77" s="260"/>
      <c r="X77" s="113" t="s">
        <v>85</v>
      </c>
      <c r="Y77" s="267">
        <f>VLOOKUP(A74,'申込用紙（男子）'!$A$8:$H$33,3,1)</f>
        <v>0</v>
      </c>
      <c r="Z77" s="268"/>
      <c r="AA77" s="269"/>
    </row>
    <row r="78" spans="2:27" ht="30.75" customHeight="1">
      <c r="B78" s="97" t="s">
        <v>83</v>
      </c>
      <c r="C78" s="223">
        <f>'申込用紙（男子）'!$D$3</f>
        <v>0</v>
      </c>
      <c r="D78" s="224"/>
      <c r="E78" s="224"/>
      <c r="F78" s="224"/>
      <c r="G78" s="225"/>
      <c r="H78" s="100" t="s">
        <v>86</v>
      </c>
      <c r="I78" s="101">
        <f>VLOOKUP(A74,'申込用紙（男子）'!$A$8:$H$33,6,1)</f>
        <v>0</v>
      </c>
      <c r="K78" s="97" t="s">
        <v>105</v>
      </c>
      <c r="L78" s="223">
        <f>'申込用紙（男子）'!$D$3</f>
        <v>0</v>
      </c>
      <c r="M78" s="224"/>
      <c r="N78" s="224"/>
      <c r="O78" s="224"/>
      <c r="P78" s="225"/>
      <c r="Q78" s="100" t="s">
        <v>106</v>
      </c>
      <c r="R78" s="101">
        <f>VLOOKUP(A74,'申込用紙（男子）'!$A$8:$H$33,6,1)</f>
        <v>0</v>
      </c>
      <c r="T78" s="111" t="s">
        <v>83</v>
      </c>
      <c r="U78" s="223">
        <f>'申込用紙（男子）'!$D$3</f>
        <v>0</v>
      </c>
      <c r="V78" s="224"/>
      <c r="W78" s="224"/>
      <c r="X78" s="224"/>
      <c r="Y78" s="225"/>
      <c r="Z78" s="114" t="s">
        <v>86</v>
      </c>
      <c r="AA78" s="115">
        <f>VLOOKUP(A74,'申込用紙（男子）'!$A$8:$H$33,6,1)</f>
        <v>0</v>
      </c>
    </row>
    <row r="79" spans="2:27" ht="18.75" customHeight="1">
      <c r="B79" s="232" t="s">
        <v>80</v>
      </c>
      <c r="C79" s="233"/>
      <c r="D79" s="102" t="s">
        <v>115</v>
      </c>
      <c r="E79" s="238"/>
      <c r="F79" s="239"/>
      <c r="G79" s="239"/>
      <c r="H79" s="239"/>
      <c r="I79" s="240"/>
      <c r="K79" s="232" t="s">
        <v>107</v>
      </c>
      <c r="L79" s="233"/>
      <c r="M79" s="102" t="s">
        <v>108</v>
      </c>
      <c r="N79" s="238"/>
      <c r="O79" s="239"/>
      <c r="P79" s="239"/>
      <c r="Q79" s="239"/>
      <c r="R79" s="240"/>
      <c r="T79" s="241" t="s">
        <v>80</v>
      </c>
      <c r="U79" s="242"/>
      <c r="V79" s="116" t="s">
        <v>113</v>
      </c>
      <c r="W79" s="247"/>
      <c r="X79" s="248"/>
      <c r="Y79" s="248"/>
      <c r="Z79" s="248"/>
      <c r="AA79" s="249"/>
    </row>
    <row r="80" spans="2:27" ht="18.75" customHeight="1">
      <c r="B80" s="234"/>
      <c r="C80" s="235"/>
      <c r="D80" s="103" t="s">
        <v>81</v>
      </c>
      <c r="E80" s="220"/>
      <c r="F80" s="221"/>
      <c r="G80" s="221"/>
      <c r="H80" s="221"/>
      <c r="I80" s="222"/>
      <c r="K80" s="234"/>
      <c r="L80" s="235"/>
      <c r="M80" s="103" t="s">
        <v>109</v>
      </c>
      <c r="N80" s="220"/>
      <c r="O80" s="221"/>
      <c r="P80" s="221"/>
      <c r="Q80" s="221"/>
      <c r="R80" s="222"/>
      <c r="T80" s="243"/>
      <c r="U80" s="244"/>
      <c r="V80" s="117" t="s">
        <v>81</v>
      </c>
      <c r="W80" s="252"/>
      <c r="X80" s="253"/>
      <c r="Y80" s="253"/>
      <c r="Z80" s="253"/>
      <c r="AA80" s="254"/>
    </row>
    <row r="81" spans="2:27" ht="18.75" customHeight="1" thickBot="1">
      <c r="B81" s="236"/>
      <c r="C81" s="237"/>
      <c r="D81" s="104" t="s">
        <v>82</v>
      </c>
      <c r="E81" s="226"/>
      <c r="F81" s="227"/>
      <c r="G81" s="227"/>
      <c r="H81" s="227"/>
      <c r="I81" s="228"/>
      <c r="K81" s="236"/>
      <c r="L81" s="237"/>
      <c r="M81" s="104" t="s">
        <v>110</v>
      </c>
      <c r="N81" s="226"/>
      <c r="O81" s="227"/>
      <c r="P81" s="227"/>
      <c r="Q81" s="227"/>
      <c r="R81" s="228"/>
      <c r="T81" s="245"/>
      <c r="U81" s="246"/>
      <c r="V81" s="118" t="s">
        <v>82</v>
      </c>
      <c r="W81" s="229"/>
      <c r="X81" s="230"/>
      <c r="Y81" s="230"/>
      <c r="Z81" s="230"/>
      <c r="AA81" s="231"/>
    </row>
    <row r="82" ht="24" customHeight="1" thickBot="1"/>
    <row r="83" spans="1:27" ht="27.75" customHeight="1">
      <c r="A83" s="74">
        <f>A74+1</f>
        <v>10</v>
      </c>
      <c r="B83" s="287" t="s">
        <v>111</v>
      </c>
      <c r="C83" s="288"/>
      <c r="D83" s="288"/>
      <c r="E83" s="288"/>
      <c r="F83" s="288"/>
      <c r="G83" s="288"/>
      <c r="H83" s="288"/>
      <c r="I83" s="109"/>
      <c r="K83" s="287" t="s">
        <v>111</v>
      </c>
      <c r="L83" s="288"/>
      <c r="M83" s="288"/>
      <c r="N83" s="288"/>
      <c r="O83" s="288"/>
      <c r="P83" s="288"/>
      <c r="Q83" s="288"/>
      <c r="R83" s="109"/>
      <c r="T83" s="289" t="s">
        <v>111</v>
      </c>
      <c r="U83" s="290"/>
      <c r="V83" s="290"/>
      <c r="W83" s="290"/>
      <c r="X83" s="290"/>
      <c r="Y83" s="290"/>
      <c r="Z83" s="290"/>
      <c r="AA83" s="110" t="s">
        <v>116</v>
      </c>
    </row>
    <row r="84" spans="2:27" ht="29.25" customHeight="1">
      <c r="B84" s="97" t="s">
        <v>84</v>
      </c>
      <c r="C84" s="270">
        <f>VLOOKUP(A83,'申込用紙（男子）'!$A$8:$H$33,7,1)</f>
        <v>0</v>
      </c>
      <c r="D84" s="271"/>
      <c r="E84" s="271"/>
      <c r="F84" s="271"/>
      <c r="G84" s="271"/>
      <c r="H84" s="271"/>
      <c r="I84" s="272"/>
      <c r="K84" s="97" t="s">
        <v>84</v>
      </c>
      <c r="L84" s="270">
        <f>VLOOKUP(A83,'申込用紙（男子）'!$A$8:$H$33,8,1)</f>
        <v>0</v>
      </c>
      <c r="M84" s="271"/>
      <c r="N84" s="271"/>
      <c r="O84" s="271"/>
      <c r="P84" s="271"/>
      <c r="Q84" s="271"/>
      <c r="R84" s="272"/>
      <c r="T84" s="111" t="s">
        <v>84</v>
      </c>
      <c r="U84" s="273">
        <f>VLOOKUP(A83,'申込用紙（男子）'!$A$8:$I$33,9,1)</f>
        <v>0</v>
      </c>
      <c r="V84" s="274"/>
      <c r="W84" s="274"/>
      <c r="X84" s="274"/>
      <c r="Y84" s="274"/>
      <c r="Z84" s="274"/>
      <c r="AA84" s="275"/>
    </row>
    <row r="85" spans="2:27" s="106" customFormat="1" ht="12" customHeight="1">
      <c r="B85" s="276" t="s">
        <v>88</v>
      </c>
      <c r="C85" s="278">
        <f>VLOOKUP(A83,'申込用紙（男子）'!$A$8:$H$33,2,1)</f>
        <v>0</v>
      </c>
      <c r="D85" s="279"/>
      <c r="E85" s="280"/>
      <c r="F85" s="98" t="s">
        <v>89</v>
      </c>
      <c r="G85" s="284">
        <f>VLOOKUP(A83,'申込用紙（男子）'!$A$8:$H$33,4,1)</f>
        <v>0</v>
      </c>
      <c r="H85" s="285"/>
      <c r="I85" s="286"/>
      <c r="K85" s="276" t="s">
        <v>88</v>
      </c>
      <c r="L85" s="278">
        <f>VLOOKUP(A83,'申込用紙（男子）'!$A$8:$H$33,2,1)</f>
        <v>0</v>
      </c>
      <c r="M85" s="279"/>
      <c r="N85" s="280"/>
      <c r="O85" s="98" t="s">
        <v>89</v>
      </c>
      <c r="P85" s="284">
        <f>VLOOKUP(A83,'申込用紙（男子）'!$A$8:$H$33,4,1)</f>
        <v>0</v>
      </c>
      <c r="Q85" s="285"/>
      <c r="R85" s="286"/>
      <c r="T85" s="250" t="s">
        <v>88</v>
      </c>
      <c r="U85" s="255">
        <f>VLOOKUP(A83,'申込用紙（男子）'!$A$8:$I$33,2,1)</f>
        <v>0</v>
      </c>
      <c r="V85" s="256"/>
      <c r="W85" s="257"/>
      <c r="X85" s="112" t="s">
        <v>112</v>
      </c>
      <c r="Y85" s="261">
        <f>VLOOKUP(A83,'申込用紙（男子）'!$A$8:$H$33,4,1)</f>
        <v>0</v>
      </c>
      <c r="Z85" s="262"/>
      <c r="AA85" s="263"/>
    </row>
    <row r="86" spans="2:27" ht="26.25" customHeight="1">
      <c r="B86" s="277"/>
      <c r="C86" s="281"/>
      <c r="D86" s="282"/>
      <c r="E86" s="283"/>
      <c r="F86" s="99" t="s">
        <v>85</v>
      </c>
      <c r="G86" s="264">
        <f>VLOOKUP(A83,'申込用紙（男子）'!$A$8:$H$33,3,1)</f>
        <v>0</v>
      </c>
      <c r="H86" s="265"/>
      <c r="I86" s="266"/>
      <c r="K86" s="277"/>
      <c r="L86" s="281"/>
      <c r="M86" s="282"/>
      <c r="N86" s="283"/>
      <c r="O86" s="99" t="s">
        <v>85</v>
      </c>
      <c r="P86" s="264">
        <f>VLOOKUP(A83,'申込用紙（男子）'!$A$8:$H$33,3,1)</f>
        <v>0</v>
      </c>
      <c r="Q86" s="265"/>
      <c r="R86" s="266"/>
      <c r="T86" s="251"/>
      <c r="U86" s="258"/>
      <c r="V86" s="259"/>
      <c r="W86" s="260"/>
      <c r="X86" s="113" t="s">
        <v>85</v>
      </c>
      <c r="Y86" s="267">
        <f>VLOOKUP(A83,'申込用紙（男子）'!$A$8:$H$33,3,1)</f>
        <v>0</v>
      </c>
      <c r="Z86" s="268"/>
      <c r="AA86" s="269"/>
    </row>
    <row r="87" spans="2:27" ht="30.75" customHeight="1">
      <c r="B87" s="97" t="s">
        <v>83</v>
      </c>
      <c r="C87" s="223">
        <f>'申込用紙（男子）'!$D$3</f>
        <v>0</v>
      </c>
      <c r="D87" s="224"/>
      <c r="E87" s="224"/>
      <c r="F87" s="224"/>
      <c r="G87" s="225"/>
      <c r="H87" s="100" t="s">
        <v>86</v>
      </c>
      <c r="I87" s="101">
        <f>VLOOKUP(A83,'申込用紙（男子）'!$A$8:$H$33,6,1)</f>
        <v>0</v>
      </c>
      <c r="K87" s="97" t="s">
        <v>83</v>
      </c>
      <c r="L87" s="223">
        <f>'申込用紙（男子）'!$D$3</f>
        <v>0</v>
      </c>
      <c r="M87" s="224"/>
      <c r="N87" s="224"/>
      <c r="O87" s="224"/>
      <c r="P87" s="225"/>
      <c r="Q87" s="100" t="s">
        <v>86</v>
      </c>
      <c r="R87" s="101">
        <f>VLOOKUP(A83,'申込用紙（男子）'!$A$8:$H$33,6,1)</f>
        <v>0</v>
      </c>
      <c r="T87" s="111" t="s">
        <v>83</v>
      </c>
      <c r="U87" s="223">
        <f>'申込用紙（男子）'!$D$3</f>
        <v>0</v>
      </c>
      <c r="V87" s="224"/>
      <c r="W87" s="224"/>
      <c r="X87" s="224"/>
      <c r="Y87" s="225"/>
      <c r="Z87" s="114" t="s">
        <v>86</v>
      </c>
      <c r="AA87" s="115">
        <f>VLOOKUP(A83,'申込用紙（男子）'!$A$8:$H$33,6,1)</f>
        <v>0</v>
      </c>
    </row>
    <row r="88" spans="2:27" ht="18.75" customHeight="1">
      <c r="B88" s="232" t="s">
        <v>80</v>
      </c>
      <c r="C88" s="233"/>
      <c r="D88" s="102" t="s">
        <v>115</v>
      </c>
      <c r="E88" s="238"/>
      <c r="F88" s="239"/>
      <c r="G88" s="239"/>
      <c r="H88" s="239"/>
      <c r="I88" s="240"/>
      <c r="K88" s="232" t="s">
        <v>80</v>
      </c>
      <c r="L88" s="233"/>
      <c r="M88" s="102" t="s">
        <v>115</v>
      </c>
      <c r="N88" s="238"/>
      <c r="O88" s="239"/>
      <c r="P88" s="239"/>
      <c r="Q88" s="239"/>
      <c r="R88" s="240"/>
      <c r="T88" s="241" t="s">
        <v>80</v>
      </c>
      <c r="U88" s="242"/>
      <c r="V88" s="116" t="s">
        <v>113</v>
      </c>
      <c r="W88" s="247"/>
      <c r="X88" s="248"/>
      <c r="Y88" s="248"/>
      <c r="Z88" s="248"/>
      <c r="AA88" s="249"/>
    </row>
    <row r="89" spans="2:27" ht="18.75" customHeight="1">
      <c r="B89" s="234"/>
      <c r="C89" s="235"/>
      <c r="D89" s="103" t="s">
        <v>81</v>
      </c>
      <c r="E89" s="220"/>
      <c r="F89" s="221"/>
      <c r="G89" s="221"/>
      <c r="H89" s="221"/>
      <c r="I89" s="222"/>
      <c r="K89" s="234"/>
      <c r="L89" s="235"/>
      <c r="M89" s="103" t="s">
        <v>81</v>
      </c>
      <c r="N89" s="220"/>
      <c r="O89" s="221"/>
      <c r="P89" s="221"/>
      <c r="Q89" s="221"/>
      <c r="R89" s="222"/>
      <c r="T89" s="243"/>
      <c r="U89" s="244"/>
      <c r="V89" s="117" t="s">
        <v>81</v>
      </c>
      <c r="W89" s="252"/>
      <c r="X89" s="253"/>
      <c r="Y89" s="253"/>
      <c r="Z89" s="253"/>
      <c r="AA89" s="254"/>
    </row>
    <row r="90" spans="2:27" ht="18.75" customHeight="1" thickBot="1">
      <c r="B90" s="236"/>
      <c r="C90" s="237"/>
      <c r="D90" s="104" t="s">
        <v>82</v>
      </c>
      <c r="E90" s="226"/>
      <c r="F90" s="227"/>
      <c r="G90" s="227"/>
      <c r="H90" s="227"/>
      <c r="I90" s="228"/>
      <c r="K90" s="236"/>
      <c r="L90" s="237"/>
      <c r="M90" s="104" t="s">
        <v>82</v>
      </c>
      <c r="N90" s="226"/>
      <c r="O90" s="227"/>
      <c r="P90" s="227"/>
      <c r="Q90" s="227"/>
      <c r="R90" s="228"/>
      <c r="T90" s="245"/>
      <c r="U90" s="246"/>
      <c r="V90" s="118" t="s">
        <v>82</v>
      </c>
      <c r="W90" s="229"/>
      <c r="X90" s="230"/>
      <c r="Y90" s="230"/>
      <c r="Z90" s="230"/>
      <c r="AA90" s="231"/>
    </row>
    <row r="91" ht="14.25" thickBot="1"/>
    <row r="92" spans="1:27" ht="27.75" customHeight="1">
      <c r="A92" s="74">
        <f>A83+1</f>
        <v>11</v>
      </c>
      <c r="B92" s="287" t="s">
        <v>111</v>
      </c>
      <c r="C92" s="288"/>
      <c r="D92" s="288"/>
      <c r="E92" s="288"/>
      <c r="F92" s="288"/>
      <c r="G92" s="288"/>
      <c r="H92" s="288"/>
      <c r="I92" s="96"/>
      <c r="K92" s="287" t="s">
        <v>111</v>
      </c>
      <c r="L92" s="288"/>
      <c r="M92" s="288"/>
      <c r="N92" s="288"/>
      <c r="O92" s="288"/>
      <c r="P92" s="288"/>
      <c r="Q92" s="288"/>
      <c r="R92" s="109"/>
      <c r="T92" s="289" t="s">
        <v>111</v>
      </c>
      <c r="U92" s="290"/>
      <c r="V92" s="290"/>
      <c r="W92" s="290"/>
      <c r="X92" s="290"/>
      <c r="Y92" s="290"/>
      <c r="Z92" s="290"/>
      <c r="AA92" s="110" t="s">
        <v>116</v>
      </c>
    </row>
    <row r="93" spans="2:27" ht="29.25" customHeight="1">
      <c r="B93" s="97" t="s">
        <v>84</v>
      </c>
      <c r="C93" s="270">
        <f>VLOOKUP(A92,'申込用紙（男子）'!$A$8:$H$33,7,1)</f>
        <v>0</v>
      </c>
      <c r="D93" s="271"/>
      <c r="E93" s="271"/>
      <c r="F93" s="271"/>
      <c r="G93" s="271"/>
      <c r="H93" s="271"/>
      <c r="I93" s="272"/>
      <c r="K93" s="97" t="s">
        <v>101</v>
      </c>
      <c r="L93" s="270">
        <f>VLOOKUP(A92,'申込用紙（男子）'!$A$8:$H$33,8,1)</f>
        <v>0</v>
      </c>
      <c r="M93" s="271"/>
      <c r="N93" s="271"/>
      <c r="O93" s="271"/>
      <c r="P93" s="271"/>
      <c r="Q93" s="271"/>
      <c r="R93" s="272"/>
      <c r="T93" s="111" t="s">
        <v>84</v>
      </c>
      <c r="U93" s="273">
        <f>VLOOKUP(A92,'申込用紙（男子）'!$A$8:$I$33,9,1)</f>
        <v>0</v>
      </c>
      <c r="V93" s="274"/>
      <c r="W93" s="274"/>
      <c r="X93" s="274"/>
      <c r="Y93" s="274"/>
      <c r="Z93" s="274"/>
      <c r="AA93" s="275"/>
    </row>
    <row r="94" spans="2:27" s="106" customFormat="1" ht="12" customHeight="1">
      <c r="B94" s="276" t="s">
        <v>88</v>
      </c>
      <c r="C94" s="278">
        <f>VLOOKUP(A92,'申込用紙（男子）'!$A$8:$H$33,2,1)</f>
        <v>0</v>
      </c>
      <c r="D94" s="279"/>
      <c r="E94" s="280"/>
      <c r="F94" s="98" t="s">
        <v>89</v>
      </c>
      <c r="G94" s="284">
        <f>VLOOKUP(A92,'申込用紙（男子）'!$A$8:$H$33,4,1)</f>
        <v>0</v>
      </c>
      <c r="H94" s="285"/>
      <c r="I94" s="286"/>
      <c r="K94" s="276" t="s">
        <v>102</v>
      </c>
      <c r="L94" s="278">
        <f>VLOOKUP(A92,'申込用紙（男子）'!$A$8:$H$33,2,1)</f>
        <v>0</v>
      </c>
      <c r="M94" s="279"/>
      <c r="N94" s="280"/>
      <c r="O94" s="98" t="s">
        <v>103</v>
      </c>
      <c r="P94" s="284">
        <f>VLOOKUP(A92,'申込用紙（男子）'!$A$8:$H$33,4,1)</f>
        <v>0</v>
      </c>
      <c r="Q94" s="285"/>
      <c r="R94" s="286"/>
      <c r="T94" s="250" t="s">
        <v>88</v>
      </c>
      <c r="U94" s="255">
        <f>VLOOKUP(A92,'申込用紙（男子）'!$A$8:$I$33,2,1)</f>
        <v>0</v>
      </c>
      <c r="V94" s="256"/>
      <c r="W94" s="257"/>
      <c r="X94" s="112" t="s">
        <v>112</v>
      </c>
      <c r="Y94" s="261">
        <f>VLOOKUP(A92,'申込用紙（男子）'!$A$8:$H$33,4,1)</f>
        <v>0</v>
      </c>
      <c r="Z94" s="262"/>
      <c r="AA94" s="263"/>
    </row>
    <row r="95" spans="2:27" ht="26.25" customHeight="1">
      <c r="B95" s="277"/>
      <c r="C95" s="281"/>
      <c r="D95" s="282"/>
      <c r="E95" s="283"/>
      <c r="F95" s="99" t="s">
        <v>85</v>
      </c>
      <c r="G95" s="264">
        <f>VLOOKUP(A92,'申込用紙（男子）'!$A$8:$H$33,3,1)</f>
        <v>0</v>
      </c>
      <c r="H95" s="265"/>
      <c r="I95" s="266"/>
      <c r="K95" s="277"/>
      <c r="L95" s="281"/>
      <c r="M95" s="282"/>
      <c r="N95" s="283"/>
      <c r="O95" s="99" t="s">
        <v>104</v>
      </c>
      <c r="P95" s="264">
        <f>VLOOKUP(A92,'申込用紙（男子）'!$A$8:$H$33,3,1)</f>
        <v>0</v>
      </c>
      <c r="Q95" s="265"/>
      <c r="R95" s="266"/>
      <c r="T95" s="251"/>
      <c r="U95" s="258"/>
      <c r="V95" s="259"/>
      <c r="W95" s="260"/>
      <c r="X95" s="113" t="s">
        <v>85</v>
      </c>
      <c r="Y95" s="267">
        <f>VLOOKUP(A92,'申込用紙（男子）'!$A$8:$H$33,3,1)</f>
        <v>0</v>
      </c>
      <c r="Z95" s="268"/>
      <c r="AA95" s="269"/>
    </row>
    <row r="96" spans="2:27" ht="30.75" customHeight="1">
      <c r="B96" s="97" t="s">
        <v>83</v>
      </c>
      <c r="C96" s="223">
        <f>'申込用紙（男子）'!$D$3</f>
        <v>0</v>
      </c>
      <c r="D96" s="224"/>
      <c r="E96" s="224"/>
      <c r="F96" s="224"/>
      <c r="G96" s="225"/>
      <c r="H96" s="100" t="s">
        <v>86</v>
      </c>
      <c r="I96" s="101">
        <f>VLOOKUP(A92,'申込用紙（男子）'!$A$8:$H$33,6,1)</f>
        <v>0</v>
      </c>
      <c r="K96" s="97" t="s">
        <v>105</v>
      </c>
      <c r="L96" s="223">
        <f>'申込用紙（男子）'!$D$3</f>
        <v>0</v>
      </c>
      <c r="M96" s="224"/>
      <c r="N96" s="224"/>
      <c r="O96" s="224"/>
      <c r="P96" s="225"/>
      <c r="Q96" s="100" t="s">
        <v>106</v>
      </c>
      <c r="R96" s="101">
        <f>VLOOKUP(A92,'申込用紙（男子）'!$A$8:$H$33,6,1)</f>
        <v>0</v>
      </c>
      <c r="T96" s="111" t="s">
        <v>83</v>
      </c>
      <c r="U96" s="223">
        <f>'申込用紙（男子）'!$D$3</f>
        <v>0</v>
      </c>
      <c r="V96" s="224"/>
      <c r="W96" s="224"/>
      <c r="X96" s="224"/>
      <c r="Y96" s="225"/>
      <c r="Z96" s="114" t="s">
        <v>86</v>
      </c>
      <c r="AA96" s="115">
        <f>VLOOKUP(A92,'申込用紙（男子）'!$A$8:$H$33,6,1)</f>
        <v>0</v>
      </c>
    </row>
    <row r="97" spans="2:27" ht="18.75" customHeight="1">
      <c r="B97" s="232" t="s">
        <v>80</v>
      </c>
      <c r="C97" s="233"/>
      <c r="D97" s="102" t="s">
        <v>115</v>
      </c>
      <c r="E97" s="238"/>
      <c r="F97" s="239"/>
      <c r="G97" s="239"/>
      <c r="H97" s="239"/>
      <c r="I97" s="240"/>
      <c r="K97" s="232" t="s">
        <v>107</v>
      </c>
      <c r="L97" s="233"/>
      <c r="M97" s="102" t="s">
        <v>108</v>
      </c>
      <c r="N97" s="238"/>
      <c r="O97" s="239"/>
      <c r="P97" s="239"/>
      <c r="Q97" s="239"/>
      <c r="R97" s="240"/>
      <c r="T97" s="241" t="s">
        <v>80</v>
      </c>
      <c r="U97" s="242"/>
      <c r="V97" s="116" t="s">
        <v>113</v>
      </c>
      <c r="W97" s="247"/>
      <c r="X97" s="248"/>
      <c r="Y97" s="248"/>
      <c r="Z97" s="248"/>
      <c r="AA97" s="249"/>
    </row>
    <row r="98" spans="2:27" ht="18.75" customHeight="1">
      <c r="B98" s="234"/>
      <c r="C98" s="235"/>
      <c r="D98" s="103" t="s">
        <v>81</v>
      </c>
      <c r="E98" s="220"/>
      <c r="F98" s="221"/>
      <c r="G98" s="221"/>
      <c r="H98" s="221"/>
      <c r="I98" s="222"/>
      <c r="K98" s="234"/>
      <c r="L98" s="235"/>
      <c r="M98" s="103" t="s">
        <v>109</v>
      </c>
      <c r="N98" s="220"/>
      <c r="O98" s="221"/>
      <c r="P98" s="221"/>
      <c r="Q98" s="221"/>
      <c r="R98" s="222"/>
      <c r="T98" s="243"/>
      <c r="U98" s="244"/>
      <c r="V98" s="117" t="s">
        <v>81</v>
      </c>
      <c r="W98" s="252"/>
      <c r="X98" s="253"/>
      <c r="Y98" s="253"/>
      <c r="Z98" s="253"/>
      <c r="AA98" s="254"/>
    </row>
    <row r="99" spans="2:27" ht="18.75" customHeight="1" thickBot="1">
      <c r="B99" s="236"/>
      <c r="C99" s="237"/>
      <c r="D99" s="104" t="s">
        <v>82</v>
      </c>
      <c r="E99" s="226"/>
      <c r="F99" s="227"/>
      <c r="G99" s="227"/>
      <c r="H99" s="227"/>
      <c r="I99" s="228"/>
      <c r="K99" s="236"/>
      <c r="L99" s="237"/>
      <c r="M99" s="104" t="s">
        <v>110</v>
      </c>
      <c r="N99" s="226"/>
      <c r="O99" s="227"/>
      <c r="P99" s="227"/>
      <c r="Q99" s="227"/>
      <c r="R99" s="228"/>
      <c r="T99" s="245"/>
      <c r="U99" s="246"/>
      <c r="V99" s="118" t="s">
        <v>82</v>
      </c>
      <c r="W99" s="229"/>
      <c r="X99" s="230"/>
      <c r="Y99" s="230"/>
      <c r="Z99" s="230"/>
      <c r="AA99" s="231"/>
    </row>
    <row r="100" ht="24" customHeight="1" thickBot="1"/>
    <row r="101" spans="1:27" ht="27.75" customHeight="1">
      <c r="A101" s="74">
        <f>A92+1</f>
        <v>12</v>
      </c>
      <c r="B101" s="287" t="s">
        <v>111</v>
      </c>
      <c r="C101" s="288"/>
      <c r="D101" s="288"/>
      <c r="E101" s="288"/>
      <c r="F101" s="288"/>
      <c r="G101" s="288"/>
      <c r="H101" s="288"/>
      <c r="I101" s="96"/>
      <c r="K101" s="287" t="s">
        <v>111</v>
      </c>
      <c r="L101" s="288"/>
      <c r="M101" s="288"/>
      <c r="N101" s="288"/>
      <c r="O101" s="288"/>
      <c r="P101" s="288"/>
      <c r="Q101" s="288"/>
      <c r="R101" s="96"/>
      <c r="T101" s="289" t="s">
        <v>111</v>
      </c>
      <c r="U101" s="290"/>
      <c r="V101" s="290"/>
      <c r="W101" s="290"/>
      <c r="X101" s="290"/>
      <c r="Y101" s="290"/>
      <c r="Z101" s="290"/>
      <c r="AA101" s="110" t="s">
        <v>116</v>
      </c>
    </row>
    <row r="102" spans="2:27" ht="29.25" customHeight="1">
      <c r="B102" s="97" t="s">
        <v>84</v>
      </c>
      <c r="C102" s="270">
        <f>VLOOKUP(A101,'申込用紙（男子）'!$A$8:$H$33,7,1)</f>
        <v>0</v>
      </c>
      <c r="D102" s="271"/>
      <c r="E102" s="271"/>
      <c r="F102" s="271"/>
      <c r="G102" s="271"/>
      <c r="H102" s="271"/>
      <c r="I102" s="272"/>
      <c r="K102" s="97" t="s">
        <v>84</v>
      </c>
      <c r="L102" s="270">
        <f>VLOOKUP(A101,'申込用紙（男子）'!$A$8:$H$33,8,1)</f>
        <v>0</v>
      </c>
      <c r="M102" s="271"/>
      <c r="N102" s="271"/>
      <c r="O102" s="271"/>
      <c r="P102" s="271"/>
      <c r="Q102" s="271"/>
      <c r="R102" s="272"/>
      <c r="T102" s="111" t="s">
        <v>84</v>
      </c>
      <c r="U102" s="273">
        <f>VLOOKUP(A101,'申込用紙（男子）'!$A$8:$I$33,9,1)</f>
        <v>0</v>
      </c>
      <c r="V102" s="274"/>
      <c r="W102" s="274"/>
      <c r="X102" s="274"/>
      <c r="Y102" s="274"/>
      <c r="Z102" s="274"/>
      <c r="AA102" s="275"/>
    </row>
    <row r="103" spans="2:27" s="106" customFormat="1" ht="12" customHeight="1">
      <c r="B103" s="276" t="s">
        <v>88</v>
      </c>
      <c r="C103" s="278">
        <f>VLOOKUP(A101,'申込用紙（男子）'!$A$8:$H$33,2,1)</f>
        <v>0</v>
      </c>
      <c r="D103" s="279"/>
      <c r="E103" s="280"/>
      <c r="F103" s="98" t="s">
        <v>89</v>
      </c>
      <c r="G103" s="284">
        <f>VLOOKUP(A101,'申込用紙（男子）'!$A$8:$H$33,4,1)</f>
        <v>0</v>
      </c>
      <c r="H103" s="285"/>
      <c r="I103" s="286"/>
      <c r="K103" s="276" t="s">
        <v>88</v>
      </c>
      <c r="L103" s="278">
        <f>VLOOKUP(A101,'申込用紙（男子）'!$A$8:$H$33,2,1)</f>
        <v>0</v>
      </c>
      <c r="M103" s="279"/>
      <c r="N103" s="280"/>
      <c r="O103" s="98" t="s">
        <v>89</v>
      </c>
      <c r="P103" s="284">
        <f>VLOOKUP(A101,'申込用紙（男子）'!$A$8:$H$33,4,1)</f>
        <v>0</v>
      </c>
      <c r="Q103" s="285"/>
      <c r="R103" s="286"/>
      <c r="T103" s="250" t="s">
        <v>88</v>
      </c>
      <c r="U103" s="255">
        <f>VLOOKUP(A101,'申込用紙（男子）'!$A$8:$I$33,2,1)</f>
        <v>0</v>
      </c>
      <c r="V103" s="256"/>
      <c r="W103" s="257"/>
      <c r="X103" s="112" t="s">
        <v>112</v>
      </c>
      <c r="Y103" s="261">
        <f>VLOOKUP(A101,'申込用紙（男子）'!$A$8:$H$33,4,1)</f>
        <v>0</v>
      </c>
      <c r="Z103" s="262"/>
      <c r="AA103" s="263"/>
    </row>
    <row r="104" spans="2:27" ht="26.25" customHeight="1">
      <c r="B104" s="277"/>
      <c r="C104" s="281"/>
      <c r="D104" s="282"/>
      <c r="E104" s="283"/>
      <c r="F104" s="99" t="s">
        <v>85</v>
      </c>
      <c r="G104" s="264">
        <f>VLOOKUP(A101,'申込用紙（男子）'!$A$8:$H$33,3,1)</f>
        <v>0</v>
      </c>
      <c r="H104" s="265"/>
      <c r="I104" s="266"/>
      <c r="K104" s="277"/>
      <c r="L104" s="281"/>
      <c r="M104" s="282"/>
      <c r="N104" s="283"/>
      <c r="O104" s="99" t="s">
        <v>85</v>
      </c>
      <c r="P104" s="264">
        <f>VLOOKUP(A101,'申込用紙（男子）'!$A$8:$H$33,3,1)</f>
        <v>0</v>
      </c>
      <c r="Q104" s="265"/>
      <c r="R104" s="266"/>
      <c r="T104" s="251"/>
      <c r="U104" s="258"/>
      <c r="V104" s="259"/>
      <c r="W104" s="260"/>
      <c r="X104" s="113" t="s">
        <v>85</v>
      </c>
      <c r="Y104" s="267">
        <f>VLOOKUP(A101,'申込用紙（男子）'!$A$8:$H$33,3,1)</f>
        <v>0</v>
      </c>
      <c r="Z104" s="268"/>
      <c r="AA104" s="269"/>
    </row>
    <row r="105" spans="2:27" ht="30.75" customHeight="1">
      <c r="B105" s="97" t="s">
        <v>83</v>
      </c>
      <c r="C105" s="223">
        <f>'申込用紙（男子）'!$D$3</f>
        <v>0</v>
      </c>
      <c r="D105" s="224"/>
      <c r="E105" s="224"/>
      <c r="F105" s="224"/>
      <c r="G105" s="225"/>
      <c r="H105" s="100" t="s">
        <v>86</v>
      </c>
      <c r="I105" s="101">
        <f>VLOOKUP(A101,'申込用紙（男子）'!$A$8:$H$33,6,1)</f>
        <v>0</v>
      </c>
      <c r="K105" s="97" t="s">
        <v>83</v>
      </c>
      <c r="L105" s="223">
        <f>'申込用紙（男子）'!$D$3</f>
        <v>0</v>
      </c>
      <c r="M105" s="224"/>
      <c r="N105" s="224"/>
      <c r="O105" s="224"/>
      <c r="P105" s="225"/>
      <c r="Q105" s="100" t="s">
        <v>86</v>
      </c>
      <c r="R105" s="101">
        <f>VLOOKUP(A101,'申込用紙（男子）'!$A$8:$H$33,6,1)</f>
        <v>0</v>
      </c>
      <c r="T105" s="111" t="s">
        <v>83</v>
      </c>
      <c r="U105" s="223">
        <f>'申込用紙（男子）'!$D$3</f>
        <v>0</v>
      </c>
      <c r="V105" s="224"/>
      <c r="W105" s="224"/>
      <c r="X105" s="224"/>
      <c r="Y105" s="225"/>
      <c r="Z105" s="114" t="s">
        <v>86</v>
      </c>
      <c r="AA105" s="115">
        <f>VLOOKUP(A101,'申込用紙（男子）'!$A$8:$H$33,6,1)</f>
        <v>0</v>
      </c>
    </row>
    <row r="106" spans="2:27" ht="18.75" customHeight="1">
      <c r="B106" s="232" t="s">
        <v>80</v>
      </c>
      <c r="C106" s="233"/>
      <c r="D106" s="102" t="s">
        <v>115</v>
      </c>
      <c r="E106" s="238"/>
      <c r="F106" s="239"/>
      <c r="G106" s="239"/>
      <c r="H106" s="239"/>
      <c r="I106" s="240"/>
      <c r="K106" s="232" t="s">
        <v>80</v>
      </c>
      <c r="L106" s="233"/>
      <c r="M106" s="102" t="s">
        <v>115</v>
      </c>
      <c r="N106" s="238"/>
      <c r="O106" s="239"/>
      <c r="P106" s="239"/>
      <c r="Q106" s="239"/>
      <c r="R106" s="240"/>
      <c r="T106" s="241" t="s">
        <v>80</v>
      </c>
      <c r="U106" s="242"/>
      <c r="V106" s="116" t="s">
        <v>113</v>
      </c>
      <c r="W106" s="247"/>
      <c r="X106" s="248"/>
      <c r="Y106" s="248"/>
      <c r="Z106" s="248"/>
      <c r="AA106" s="249"/>
    </row>
    <row r="107" spans="2:27" ht="18.75" customHeight="1">
      <c r="B107" s="234"/>
      <c r="C107" s="235"/>
      <c r="D107" s="103" t="s">
        <v>81</v>
      </c>
      <c r="E107" s="220"/>
      <c r="F107" s="221"/>
      <c r="G107" s="221"/>
      <c r="H107" s="221"/>
      <c r="I107" s="222"/>
      <c r="K107" s="234"/>
      <c r="L107" s="235"/>
      <c r="M107" s="103" t="s">
        <v>81</v>
      </c>
      <c r="N107" s="220"/>
      <c r="O107" s="221"/>
      <c r="P107" s="221"/>
      <c r="Q107" s="221"/>
      <c r="R107" s="222"/>
      <c r="T107" s="243"/>
      <c r="U107" s="244"/>
      <c r="V107" s="117" t="s">
        <v>81</v>
      </c>
      <c r="W107" s="252"/>
      <c r="X107" s="253"/>
      <c r="Y107" s="253"/>
      <c r="Z107" s="253"/>
      <c r="AA107" s="254"/>
    </row>
    <row r="108" spans="2:27" ht="18.75" customHeight="1" thickBot="1">
      <c r="B108" s="236"/>
      <c r="C108" s="237"/>
      <c r="D108" s="104" t="s">
        <v>82</v>
      </c>
      <c r="E108" s="226"/>
      <c r="F108" s="227"/>
      <c r="G108" s="227"/>
      <c r="H108" s="227"/>
      <c r="I108" s="228"/>
      <c r="K108" s="236"/>
      <c r="L108" s="237"/>
      <c r="M108" s="104" t="s">
        <v>82</v>
      </c>
      <c r="N108" s="226"/>
      <c r="O108" s="227"/>
      <c r="P108" s="227"/>
      <c r="Q108" s="227"/>
      <c r="R108" s="228"/>
      <c r="T108" s="245"/>
      <c r="U108" s="246"/>
      <c r="V108" s="118" t="s">
        <v>82</v>
      </c>
      <c r="W108" s="229"/>
      <c r="X108" s="230"/>
      <c r="Y108" s="230"/>
      <c r="Z108" s="230"/>
      <c r="AA108" s="231"/>
    </row>
    <row r="109" ht="14.25" thickBot="1"/>
    <row r="110" spans="1:27" ht="27.75" customHeight="1">
      <c r="A110" s="74">
        <f>A101+1</f>
        <v>13</v>
      </c>
      <c r="B110" s="287" t="s">
        <v>111</v>
      </c>
      <c r="C110" s="288"/>
      <c r="D110" s="288"/>
      <c r="E110" s="288"/>
      <c r="F110" s="288"/>
      <c r="G110" s="288"/>
      <c r="H110" s="288"/>
      <c r="I110" s="96"/>
      <c r="K110" s="287" t="s">
        <v>111</v>
      </c>
      <c r="L110" s="288"/>
      <c r="M110" s="288"/>
      <c r="N110" s="288"/>
      <c r="O110" s="288"/>
      <c r="P110" s="288"/>
      <c r="Q110" s="288"/>
      <c r="R110" s="96"/>
      <c r="T110" s="289" t="s">
        <v>111</v>
      </c>
      <c r="U110" s="290"/>
      <c r="V110" s="290"/>
      <c r="W110" s="290"/>
      <c r="X110" s="290"/>
      <c r="Y110" s="290"/>
      <c r="Z110" s="290"/>
      <c r="AA110" s="110" t="s">
        <v>116</v>
      </c>
    </row>
    <row r="111" spans="2:27" ht="29.25" customHeight="1">
      <c r="B111" s="97" t="s">
        <v>84</v>
      </c>
      <c r="C111" s="270">
        <f>VLOOKUP(A110,'申込用紙（男子）'!$A$8:$H$33,7,1)</f>
        <v>0</v>
      </c>
      <c r="D111" s="271"/>
      <c r="E111" s="271"/>
      <c r="F111" s="271"/>
      <c r="G111" s="271"/>
      <c r="H111" s="271"/>
      <c r="I111" s="272"/>
      <c r="K111" s="97" t="s">
        <v>101</v>
      </c>
      <c r="L111" s="270">
        <f>VLOOKUP(A110,'申込用紙（男子）'!$A$8:$H$33,8,1)</f>
        <v>0</v>
      </c>
      <c r="M111" s="271"/>
      <c r="N111" s="271"/>
      <c r="O111" s="271"/>
      <c r="P111" s="271"/>
      <c r="Q111" s="271"/>
      <c r="R111" s="272"/>
      <c r="T111" s="111" t="s">
        <v>84</v>
      </c>
      <c r="U111" s="273">
        <f>VLOOKUP(A110,'申込用紙（男子）'!$A$8:$I$33,9,1)</f>
        <v>0</v>
      </c>
      <c r="V111" s="274"/>
      <c r="W111" s="274"/>
      <c r="X111" s="274"/>
      <c r="Y111" s="274"/>
      <c r="Z111" s="274"/>
      <c r="AA111" s="275"/>
    </row>
    <row r="112" spans="2:27" s="106" customFormat="1" ht="12" customHeight="1">
      <c r="B112" s="276" t="s">
        <v>88</v>
      </c>
      <c r="C112" s="278">
        <f>VLOOKUP(A110,'申込用紙（男子）'!$A$8:$H$33,2,1)</f>
        <v>0</v>
      </c>
      <c r="D112" s="279"/>
      <c r="E112" s="280"/>
      <c r="F112" s="98" t="s">
        <v>89</v>
      </c>
      <c r="G112" s="284">
        <f>VLOOKUP(A110,'申込用紙（男子）'!$A$8:$H$33,4,1)</f>
        <v>0</v>
      </c>
      <c r="H112" s="285"/>
      <c r="I112" s="286"/>
      <c r="K112" s="276" t="s">
        <v>102</v>
      </c>
      <c r="L112" s="278">
        <f>VLOOKUP(A110,'申込用紙（男子）'!$A$8:$H$33,2,1)</f>
        <v>0</v>
      </c>
      <c r="M112" s="279"/>
      <c r="N112" s="280"/>
      <c r="O112" s="98" t="s">
        <v>103</v>
      </c>
      <c r="P112" s="284">
        <f>VLOOKUP(A110,'申込用紙（男子）'!$A$8:$H$33,4,1)</f>
        <v>0</v>
      </c>
      <c r="Q112" s="285"/>
      <c r="R112" s="286"/>
      <c r="T112" s="250" t="s">
        <v>88</v>
      </c>
      <c r="U112" s="255">
        <f>VLOOKUP(A110,'申込用紙（男子）'!$A$8:$I$33,2,1)</f>
        <v>0</v>
      </c>
      <c r="V112" s="256"/>
      <c r="W112" s="257"/>
      <c r="X112" s="112" t="s">
        <v>112</v>
      </c>
      <c r="Y112" s="261">
        <f>VLOOKUP(A110,'申込用紙（男子）'!$A$8:$H$33,4,1)</f>
        <v>0</v>
      </c>
      <c r="Z112" s="262"/>
      <c r="AA112" s="263"/>
    </row>
    <row r="113" spans="2:27" ht="26.25" customHeight="1">
      <c r="B113" s="277"/>
      <c r="C113" s="281"/>
      <c r="D113" s="282"/>
      <c r="E113" s="283"/>
      <c r="F113" s="99" t="s">
        <v>85</v>
      </c>
      <c r="G113" s="264">
        <f>VLOOKUP(A110,'申込用紙（男子）'!$A$8:$H$33,3,1)</f>
        <v>0</v>
      </c>
      <c r="H113" s="265"/>
      <c r="I113" s="266"/>
      <c r="K113" s="277"/>
      <c r="L113" s="281"/>
      <c r="M113" s="282"/>
      <c r="N113" s="283"/>
      <c r="O113" s="99" t="s">
        <v>104</v>
      </c>
      <c r="P113" s="264">
        <f>VLOOKUP(A110,'申込用紙（男子）'!$A$8:$H$33,3,1)</f>
        <v>0</v>
      </c>
      <c r="Q113" s="265"/>
      <c r="R113" s="266"/>
      <c r="T113" s="251"/>
      <c r="U113" s="258"/>
      <c r="V113" s="259"/>
      <c r="W113" s="260"/>
      <c r="X113" s="113" t="s">
        <v>85</v>
      </c>
      <c r="Y113" s="267">
        <f>VLOOKUP(A110,'申込用紙（男子）'!$A$8:$H$33,3,1)</f>
        <v>0</v>
      </c>
      <c r="Z113" s="268"/>
      <c r="AA113" s="269"/>
    </row>
    <row r="114" spans="2:27" ht="30.75" customHeight="1">
      <c r="B114" s="97" t="s">
        <v>83</v>
      </c>
      <c r="C114" s="223">
        <f>'申込用紙（男子）'!$D$3</f>
        <v>0</v>
      </c>
      <c r="D114" s="224"/>
      <c r="E114" s="224"/>
      <c r="F114" s="224"/>
      <c r="G114" s="225"/>
      <c r="H114" s="100" t="s">
        <v>86</v>
      </c>
      <c r="I114" s="101">
        <f>VLOOKUP(A110,'申込用紙（男子）'!$A$8:$H$33,6,1)</f>
        <v>0</v>
      </c>
      <c r="K114" s="97" t="s">
        <v>105</v>
      </c>
      <c r="L114" s="223">
        <f>'申込用紙（男子）'!$D$3</f>
        <v>0</v>
      </c>
      <c r="M114" s="224"/>
      <c r="N114" s="224"/>
      <c r="O114" s="224"/>
      <c r="P114" s="225"/>
      <c r="Q114" s="100" t="s">
        <v>106</v>
      </c>
      <c r="R114" s="101">
        <f>VLOOKUP(A110,'申込用紙（男子）'!$A$8:$H$33,6,1)</f>
        <v>0</v>
      </c>
      <c r="T114" s="111" t="s">
        <v>83</v>
      </c>
      <c r="U114" s="223">
        <f>'申込用紙（男子）'!$D$3</f>
        <v>0</v>
      </c>
      <c r="V114" s="224"/>
      <c r="W114" s="224"/>
      <c r="X114" s="224"/>
      <c r="Y114" s="225"/>
      <c r="Z114" s="114" t="s">
        <v>86</v>
      </c>
      <c r="AA114" s="115">
        <f>VLOOKUP(A110,'申込用紙（男子）'!$A$8:$H$33,6,1)</f>
        <v>0</v>
      </c>
    </row>
    <row r="115" spans="2:27" ht="18.75" customHeight="1">
      <c r="B115" s="232" t="s">
        <v>80</v>
      </c>
      <c r="C115" s="233"/>
      <c r="D115" s="102" t="s">
        <v>115</v>
      </c>
      <c r="E115" s="238"/>
      <c r="F115" s="239"/>
      <c r="G115" s="239"/>
      <c r="H115" s="239"/>
      <c r="I115" s="240"/>
      <c r="K115" s="232" t="s">
        <v>107</v>
      </c>
      <c r="L115" s="233"/>
      <c r="M115" s="102" t="s">
        <v>108</v>
      </c>
      <c r="N115" s="238"/>
      <c r="O115" s="239"/>
      <c r="P115" s="239"/>
      <c r="Q115" s="239"/>
      <c r="R115" s="240"/>
      <c r="T115" s="241" t="s">
        <v>80</v>
      </c>
      <c r="U115" s="242"/>
      <c r="V115" s="116" t="s">
        <v>113</v>
      </c>
      <c r="W115" s="247"/>
      <c r="X115" s="248"/>
      <c r="Y115" s="248"/>
      <c r="Z115" s="248"/>
      <c r="AA115" s="249"/>
    </row>
    <row r="116" spans="2:27" ht="18.75" customHeight="1">
      <c r="B116" s="234"/>
      <c r="C116" s="235"/>
      <c r="D116" s="103" t="s">
        <v>81</v>
      </c>
      <c r="E116" s="220"/>
      <c r="F116" s="221"/>
      <c r="G116" s="221"/>
      <c r="H116" s="221"/>
      <c r="I116" s="222"/>
      <c r="K116" s="234"/>
      <c r="L116" s="235"/>
      <c r="M116" s="103" t="s">
        <v>109</v>
      </c>
      <c r="N116" s="220"/>
      <c r="O116" s="221"/>
      <c r="P116" s="221"/>
      <c r="Q116" s="221"/>
      <c r="R116" s="222"/>
      <c r="T116" s="243"/>
      <c r="U116" s="244"/>
      <c r="V116" s="117" t="s">
        <v>81</v>
      </c>
      <c r="W116" s="252"/>
      <c r="X116" s="253"/>
      <c r="Y116" s="253"/>
      <c r="Z116" s="253"/>
      <c r="AA116" s="254"/>
    </row>
    <row r="117" spans="2:27" ht="18.75" customHeight="1" thickBot="1">
      <c r="B117" s="236"/>
      <c r="C117" s="237"/>
      <c r="D117" s="104" t="s">
        <v>82</v>
      </c>
      <c r="E117" s="226"/>
      <c r="F117" s="227"/>
      <c r="G117" s="227"/>
      <c r="H117" s="227"/>
      <c r="I117" s="228"/>
      <c r="K117" s="236"/>
      <c r="L117" s="237"/>
      <c r="M117" s="104" t="s">
        <v>110</v>
      </c>
      <c r="N117" s="226"/>
      <c r="O117" s="227"/>
      <c r="P117" s="227"/>
      <c r="Q117" s="227"/>
      <c r="R117" s="228"/>
      <c r="T117" s="245"/>
      <c r="U117" s="246"/>
      <c r="V117" s="118" t="s">
        <v>82</v>
      </c>
      <c r="W117" s="229"/>
      <c r="X117" s="230"/>
      <c r="Y117" s="230"/>
      <c r="Z117" s="230"/>
      <c r="AA117" s="231"/>
    </row>
    <row r="118" ht="24" customHeight="1" thickBot="1"/>
    <row r="119" spans="1:27" ht="27.75" customHeight="1">
      <c r="A119" s="74">
        <f>A110+1</f>
        <v>14</v>
      </c>
      <c r="B119" s="287" t="s">
        <v>111</v>
      </c>
      <c r="C119" s="288"/>
      <c r="D119" s="288"/>
      <c r="E119" s="288"/>
      <c r="F119" s="288"/>
      <c r="G119" s="288"/>
      <c r="H119" s="288"/>
      <c r="I119" s="109"/>
      <c r="K119" s="287" t="s">
        <v>111</v>
      </c>
      <c r="L119" s="288"/>
      <c r="M119" s="288"/>
      <c r="N119" s="288"/>
      <c r="O119" s="288"/>
      <c r="P119" s="288"/>
      <c r="Q119" s="288"/>
      <c r="R119" s="109"/>
      <c r="T119" s="289" t="s">
        <v>111</v>
      </c>
      <c r="U119" s="290"/>
      <c r="V119" s="290"/>
      <c r="W119" s="290"/>
      <c r="X119" s="290"/>
      <c r="Y119" s="290"/>
      <c r="Z119" s="290"/>
      <c r="AA119" s="110" t="s">
        <v>116</v>
      </c>
    </row>
    <row r="120" spans="2:27" ht="29.25" customHeight="1">
      <c r="B120" s="97" t="s">
        <v>84</v>
      </c>
      <c r="C120" s="270">
        <f>VLOOKUP(A119,'申込用紙（男子）'!$A$8:$H$33,7,1)</f>
        <v>0</v>
      </c>
      <c r="D120" s="271"/>
      <c r="E120" s="271"/>
      <c r="F120" s="271"/>
      <c r="G120" s="271"/>
      <c r="H120" s="271"/>
      <c r="I120" s="272"/>
      <c r="K120" s="97" t="s">
        <v>84</v>
      </c>
      <c r="L120" s="270">
        <f>VLOOKUP(A119,'申込用紙（男子）'!$A$8:$H$33,8,1)</f>
        <v>0</v>
      </c>
      <c r="M120" s="271"/>
      <c r="N120" s="271"/>
      <c r="O120" s="271"/>
      <c r="P120" s="271"/>
      <c r="Q120" s="271"/>
      <c r="R120" s="272"/>
      <c r="T120" s="111" t="s">
        <v>84</v>
      </c>
      <c r="U120" s="273">
        <f>VLOOKUP(A119,'申込用紙（男子）'!$A$8:$I$33,9,1)</f>
        <v>0</v>
      </c>
      <c r="V120" s="274"/>
      <c r="W120" s="274"/>
      <c r="X120" s="274"/>
      <c r="Y120" s="274"/>
      <c r="Z120" s="274"/>
      <c r="AA120" s="275"/>
    </row>
    <row r="121" spans="2:27" s="106" customFormat="1" ht="12" customHeight="1">
      <c r="B121" s="276" t="s">
        <v>88</v>
      </c>
      <c r="C121" s="278">
        <f>VLOOKUP(A119,'申込用紙（男子）'!$A$8:$H$33,2,1)</f>
        <v>0</v>
      </c>
      <c r="D121" s="279"/>
      <c r="E121" s="280"/>
      <c r="F121" s="98" t="s">
        <v>89</v>
      </c>
      <c r="G121" s="284">
        <f>VLOOKUP(A119,'申込用紙（男子）'!$A$8:$H$33,4,1)</f>
        <v>0</v>
      </c>
      <c r="H121" s="285"/>
      <c r="I121" s="286"/>
      <c r="K121" s="276" t="s">
        <v>88</v>
      </c>
      <c r="L121" s="278">
        <f>VLOOKUP(A119,'申込用紙（男子）'!$A$8:$H$33,2,1)</f>
        <v>0</v>
      </c>
      <c r="M121" s="279"/>
      <c r="N121" s="280"/>
      <c r="O121" s="98" t="s">
        <v>89</v>
      </c>
      <c r="P121" s="284">
        <f>VLOOKUP(A119,'申込用紙（男子）'!$A$8:$H$33,4,1)</f>
        <v>0</v>
      </c>
      <c r="Q121" s="285"/>
      <c r="R121" s="286"/>
      <c r="T121" s="250" t="s">
        <v>88</v>
      </c>
      <c r="U121" s="255">
        <f>VLOOKUP(A119,'申込用紙（男子）'!$A$8:$I$33,2,1)</f>
        <v>0</v>
      </c>
      <c r="V121" s="256"/>
      <c r="W121" s="257"/>
      <c r="X121" s="112" t="s">
        <v>112</v>
      </c>
      <c r="Y121" s="261">
        <f>VLOOKUP(A119,'申込用紙（男子）'!$A$8:$H$33,4,1)</f>
        <v>0</v>
      </c>
      <c r="Z121" s="262"/>
      <c r="AA121" s="263"/>
    </row>
    <row r="122" spans="2:27" ht="26.25" customHeight="1">
      <c r="B122" s="277"/>
      <c r="C122" s="281"/>
      <c r="D122" s="282"/>
      <c r="E122" s="283"/>
      <c r="F122" s="99" t="s">
        <v>85</v>
      </c>
      <c r="G122" s="264">
        <f>VLOOKUP(A119,'申込用紙（男子）'!$A$8:$H$33,3,1)</f>
        <v>0</v>
      </c>
      <c r="H122" s="265"/>
      <c r="I122" s="266"/>
      <c r="K122" s="277"/>
      <c r="L122" s="281"/>
      <c r="M122" s="282"/>
      <c r="N122" s="283"/>
      <c r="O122" s="99" t="s">
        <v>85</v>
      </c>
      <c r="P122" s="264">
        <f>VLOOKUP(A119,'申込用紙（男子）'!$A$8:$H$33,3,1)</f>
        <v>0</v>
      </c>
      <c r="Q122" s="265"/>
      <c r="R122" s="266"/>
      <c r="T122" s="251"/>
      <c r="U122" s="258"/>
      <c r="V122" s="259"/>
      <c r="W122" s="260"/>
      <c r="X122" s="113" t="s">
        <v>85</v>
      </c>
      <c r="Y122" s="267">
        <f>VLOOKUP(A119,'申込用紙（男子）'!$A$8:$H$33,3,1)</f>
        <v>0</v>
      </c>
      <c r="Z122" s="268"/>
      <c r="AA122" s="269"/>
    </row>
    <row r="123" spans="2:27" ht="30.75" customHeight="1">
      <c r="B123" s="97" t="s">
        <v>83</v>
      </c>
      <c r="C123" s="223">
        <f>'申込用紙（男子）'!$D$3</f>
        <v>0</v>
      </c>
      <c r="D123" s="224"/>
      <c r="E123" s="224"/>
      <c r="F123" s="224"/>
      <c r="G123" s="225"/>
      <c r="H123" s="100" t="s">
        <v>86</v>
      </c>
      <c r="I123" s="101">
        <f>VLOOKUP(A119,'申込用紙（男子）'!$A$8:$H$33,6,1)</f>
        <v>0</v>
      </c>
      <c r="K123" s="97" t="s">
        <v>83</v>
      </c>
      <c r="L123" s="223">
        <f>'申込用紙（男子）'!$D$3</f>
        <v>0</v>
      </c>
      <c r="M123" s="224"/>
      <c r="N123" s="224"/>
      <c r="O123" s="224"/>
      <c r="P123" s="225"/>
      <c r="Q123" s="100" t="s">
        <v>86</v>
      </c>
      <c r="R123" s="101">
        <f>VLOOKUP(A119,'申込用紙（男子）'!$A$8:$H$33,6,1)</f>
        <v>0</v>
      </c>
      <c r="T123" s="111" t="s">
        <v>83</v>
      </c>
      <c r="U123" s="223">
        <f>'申込用紙（男子）'!$D$3</f>
        <v>0</v>
      </c>
      <c r="V123" s="224"/>
      <c r="W123" s="224"/>
      <c r="X123" s="224"/>
      <c r="Y123" s="225"/>
      <c r="Z123" s="114" t="s">
        <v>86</v>
      </c>
      <c r="AA123" s="115">
        <f>VLOOKUP(A119,'申込用紙（男子）'!$A$8:$H$33,6,1)</f>
        <v>0</v>
      </c>
    </row>
    <row r="124" spans="2:27" ht="18.75" customHeight="1">
      <c r="B124" s="232" t="s">
        <v>80</v>
      </c>
      <c r="C124" s="233"/>
      <c r="D124" s="102" t="s">
        <v>115</v>
      </c>
      <c r="E124" s="238"/>
      <c r="F124" s="239"/>
      <c r="G124" s="239"/>
      <c r="H124" s="239"/>
      <c r="I124" s="240"/>
      <c r="K124" s="232" t="s">
        <v>80</v>
      </c>
      <c r="L124" s="233"/>
      <c r="M124" s="102" t="s">
        <v>115</v>
      </c>
      <c r="N124" s="238"/>
      <c r="O124" s="239"/>
      <c r="P124" s="239"/>
      <c r="Q124" s="239"/>
      <c r="R124" s="240"/>
      <c r="T124" s="241" t="s">
        <v>80</v>
      </c>
      <c r="U124" s="242"/>
      <c r="V124" s="116" t="s">
        <v>113</v>
      </c>
      <c r="W124" s="247"/>
      <c r="X124" s="248"/>
      <c r="Y124" s="248"/>
      <c r="Z124" s="248"/>
      <c r="AA124" s="249"/>
    </row>
    <row r="125" spans="2:27" ht="18.75" customHeight="1">
      <c r="B125" s="234"/>
      <c r="C125" s="235"/>
      <c r="D125" s="103" t="s">
        <v>81</v>
      </c>
      <c r="E125" s="220"/>
      <c r="F125" s="221"/>
      <c r="G125" s="221"/>
      <c r="H125" s="221"/>
      <c r="I125" s="222"/>
      <c r="K125" s="234"/>
      <c r="L125" s="235"/>
      <c r="M125" s="103" t="s">
        <v>81</v>
      </c>
      <c r="N125" s="220"/>
      <c r="O125" s="221"/>
      <c r="P125" s="221"/>
      <c r="Q125" s="221"/>
      <c r="R125" s="222"/>
      <c r="T125" s="243"/>
      <c r="U125" s="244"/>
      <c r="V125" s="117" t="s">
        <v>81</v>
      </c>
      <c r="W125" s="252"/>
      <c r="X125" s="253"/>
      <c r="Y125" s="253"/>
      <c r="Z125" s="253"/>
      <c r="AA125" s="254"/>
    </row>
    <row r="126" spans="2:27" ht="18.75" customHeight="1" thickBot="1">
      <c r="B126" s="236"/>
      <c r="C126" s="237"/>
      <c r="D126" s="104" t="s">
        <v>82</v>
      </c>
      <c r="E126" s="226"/>
      <c r="F126" s="227"/>
      <c r="G126" s="227"/>
      <c r="H126" s="227"/>
      <c r="I126" s="228"/>
      <c r="K126" s="236"/>
      <c r="L126" s="237"/>
      <c r="M126" s="104" t="s">
        <v>82</v>
      </c>
      <c r="N126" s="226"/>
      <c r="O126" s="227"/>
      <c r="P126" s="227"/>
      <c r="Q126" s="227"/>
      <c r="R126" s="228"/>
      <c r="T126" s="245"/>
      <c r="U126" s="246"/>
      <c r="V126" s="118" t="s">
        <v>82</v>
      </c>
      <c r="W126" s="229"/>
      <c r="X126" s="230"/>
      <c r="Y126" s="230"/>
      <c r="Z126" s="230"/>
      <c r="AA126" s="231"/>
    </row>
    <row r="127" ht="14.25" thickBot="1"/>
    <row r="128" spans="1:27" ht="27.75" customHeight="1">
      <c r="A128" s="74">
        <f>A119+1</f>
        <v>15</v>
      </c>
      <c r="B128" s="287" t="s">
        <v>111</v>
      </c>
      <c r="C128" s="288"/>
      <c r="D128" s="288"/>
      <c r="E128" s="288"/>
      <c r="F128" s="288"/>
      <c r="G128" s="288"/>
      <c r="H128" s="288"/>
      <c r="I128" s="96"/>
      <c r="K128" s="287" t="s">
        <v>111</v>
      </c>
      <c r="L128" s="288"/>
      <c r="M128" s="288"/>
      <c r="N128" s="288"/>
      <c r="O128" s="288"/>
      <c r="P128" s="288"/>
      <c r="Q128" s="288"/>
      <c r="R128" s="96"/>
      <c r="T128" s="289" t="s">
        <v>111</v>
      </c>
      <c r="U128" s="290"/>
      <c r="V128" s="290"/>
      <c r="W128" s="290"/>
      <c r="X128" s="290"/>
      <c r="Y128" s="290"/>
      <c r="Z128" s="290"/>
      <c r="AA128" s="110" t="s">
        <v>116</v>
      </c>
    </row>
    <row r="129" spans="2:27" ht="29.25" customHeight="1">
      <c r="B129" s="97" t="s">
        <v>84</v>
      </c>
      <c r="C129" s="270">
        <f>VLOOKUP(A128,'申込用紙（男子）'!$A$8:$H$33,7,1)</f>
        <v>0</v>
      </c>
      <c r="D129" s="271"/>
      <c r="E129" s="271"/>
      <c r="F129" s="271"/>
      <c r="G129" s="271"/>
      <c r="H129" s="271"/>
      <c r="I129" s="272"/>
      <c r="K129" s="97" t="s">
        <v>101</v>
      </c>
      <c r="L129" s="270">
        <f>VLOOKUP(A128,'申込用紙（男子）'!$A$8:$H$33,8,1)</f>
        <v>0</v>
      </c>
      <c r="M129" s="271"/>
      <c r="N129" s="271"/>
      <c r="O129" s="271"/>
      <c r="P129" s="271"/>
      <c r="Q129" s="271"/>
      <c r="R129" s="272"/>
      <c r="T129" s="111" t="s">
        <v>84</v>
      </c>
      <c r="U129" s="273">
        <f>VLOOKUP(A128,'申込用紙（男子）'!$A$8:$I$33,9,1)</f>
        <v>0</v>
      </c>
      <c r="V129" s="274"/>
      <c r="W129" s="274"/>
      <c r="X129" s="274"/>
      <c r="Y129" s="274"/>
      <c r="Z129" s="274"/>
      <c r="AA129" s="275"/>
    </row>
    <row r="130" spans="2:27" s="106" customFormat="1" ht="12" customHeight="1">
      <c r="B130" s="276" t="s">
        <v>88</v>
      </c>
      <c r="C130" s="278">
        <f>VLOOKUP(A128,'申込用紙（男子）'!$A$8:$H$33,2,1)</f>
        <v>0</v>
      </c>
      <c r="D130" s="279"/>
      <c r="E130" s="280"/>
      <c r="F130" s="98" t="s">
        <v>89</v>
      </c>
      <c r="G130" s="284">
        <f>VLOOKUP(A128,'申込用紙（男子）'!$A$8:$H$33,4,1)</f>
        <v>0</v>
      </c>
      <c r="H130" s="285"/>
      <c r="I130" s="286"/>
      <c r="K130" s="276" t="s">
        <v>102</v>
      </c>
      <c r="L130" s="278">
        <f>VLOOKUP(A128,'申込用紙（男子）'!$A$8:$H$33,2,1)</f>
        <v>0</v>
      </c>
      <c r="M130" s="279"/>
      <c r="N130" s="280"/>
      <c r="O130" s="98" t="s">
        <v>103</v>
      </c>
      <c r="P130" s="284">
        <f>VLOOKUP(A128,'申込用紙（男子）'!$A$8:$H$33,4,1)</f>
        <v>0</v>
      </c>
      <c r="Q130" s="285"/>
      <c r="R130" s="286"/>
      <c r="T130" s="250" t="s">
        <v>88</v>
      </c>
      <c r="U130" s="255">
        <f>VLOOKUP(A128,'申込用紙（男子）'!$A$8:$I$33,2,1)</f>
        <v>0</v>
      </c>
      <c r="V130" s="256"/>
      <c r="W130" s="257"/>
      <c r="X130" s="112" t="s">
        <v>112</v>
      </c>
      <c r="Y130" s="261">
        <f>VLOOKUP(A128,'申込用紙（男子）'!$A$8:$H$33,4,1)</f>
        <v>0</v>
      </c>
      <c r="Z130" s="262"/>
      <c r="AA130" s="263"/>
    </row>
    <row r="131" spans="2:27" ht="26.25" customHeight="1">
      <c r="B131" s="277"/>
      <c r="C131" s="281"/>
      <c r="D131" s="282"/>
      <c r="E131" s="283"/>
      <c r="F131" s="99" t="s">
        <v>85</v>
      </c>
      <c r="G131" s="264">
        <f>VLOOKUP(A128,'申込用紙（男子）'!$A$8:$H$33,3,1)</f>
        <v>0</v>
      </c>
      <c r="H131" s="265"/>
      <c r="I131" s="266"/>
      <c r="K131" s="277"/>
      <c r="L131" s="281"/>
      <c r="M131" s="282"/>
      <c r="N131" s="283"/>
      <c r="O131" s="99" t="s">
        <v>104</v>
      </c>
      <c r="P131" s="264">
        <f>VLOOKUP(A128,'申込用紙（男子）'!$A$8:$H$33,3,1)</f>
        <v>0</v>
      </c>
      <c r="Q131" s="265"/>
      <c r="R131" s="266"/>
      <c r="T131" s="251"/>
      <c r="U131" s="258"/>
      <c r="V131" s="259"/>
      <c r="W131" s="260"/>
      <c r="X131" s="113" t="s">
        <v>85</v>
      </c>
      <c r="Y131" s="267">
        <f>VLOOKUP(A128,'申込用紙（男子）'!$A$8:$H$33,3,1)</f>
        <v>0</v>
      </c>
      <c r="Z131" s="268"/>
      <c r="AA131" s="269"/>
    </row>
    <row r="132" spans="2:27" ht="30.75" customHeight="1">
      <c r="B132" s="97" t="s">
        <v>83</v>
      </c>
      <c r="C132" s="223">
        <f>'申込用紙（男子）'!$D$3</f>
        <v>0</v>
      </c>
      <c r="D132" s="224"/>
      <c r="E132" s="224"/>
      <c r="F132" s="224"/>
      <c r="G132" s="225"/>
      <c r="H132" s="100" t="s">
        <v>86</v>
      </c>
      <c r="I132" s="101">
        <f>VLOOKUP(A128,'申込用紙（男子）'!$A$8:$H$33,6,1)</f>
        <v>0</v>
      </c>
      <c r="K132" s="97" t="s">
        <v>105</v>
      </c>
      <c r="L132" s="223">
        <f>'申込用紙（男子）'!$D$3</f>
        <v>0</v>
      </c>
      <c r="M132" s="224"/>
      <c r="N132" s="224"/>
      <c r="O132" s="224"/>
      <c r="P132" s="225"/>
      <c r="Q132" s="100" t="s">
        <v>106</v>
      </c>
      <c r="R132" s="101">
        <f>VLOOKUP(A128,'申込用紙（男子）'!$A$8:$H$33,6,1)</f>
        <v>0</v>
      </c>
      <c r="T132" s="111" t="s">
        <v>83</v>
      </c>
      <c r="U132" s="223">
        <f>'申込用紙（男子）'!$D$3</f>
        <v>0</v>
      </c>
      <c r="V132" s="224"/>
      <c r="W132" s="224"/>
      <c r="X132" s="224"/>
      <c r="Y132" s="225"/>
      <c r="Z132" s="114" t="s">
        <v>86</v>
      </c>
      <c r="AA132" s="115">
        <f>VLOOKUP(A128,'申込用紙（男子）'!$A$8:$H$33,6,1)</f>
        <v>0</v>
      </c>
    </row>
    <row r="133" spans="2:27" ht="18.75" customHeight="1">
      <c r="B133" s="232" t="s">
        <v>80</v>
      </c>
      <c r="C133" s="233"/>
      <c r="D133" s="102" t="s">
        <v>115</v>
      </c>
      <c r="E133" s="238"/>
      <c r="F133" s="239"/>
      <c r="G133" s="239"/>
      <c r="H133" s="239"/>
      <c r="I133" s="240"/>
      <c r="K133" s="232" t="s">
        <v>107</v>
      </c>
      <c r="L133" s="233"/>
      <c r="M133" s="102" t="s">
        <v>108</v>
      </c>
      <c r="N133" s="238"/>
      <c r="O133" s="239"/>
      <c r="P133" s="239"/>
      <c r="Q133" s="239"/>
      <c r="R133" s="240"/>
      <c r="T133" s="241" t="s">
        <v>80</v>
      </c>
      <c r="U133" s="242"/>
      <c r="V133" s="116" t="s">
        <v>113</v>
      </c>
      <c r="W133" s="247"/>
      <c r="X133" s="248"/>
      <c r="Y133" s="248"/>
      <c r="Z133" s="248"/>
      <c r="AA133" s="249"/>
    </row>
    <row r="134" spans="2:27" ht="18.75" customHeight="1">
      <c r="B134" s="234"/>
      <c r="C134" s="235"/>
      <c r="D134" s="103" t="s">
        <v>81</v>
      </c>
      <c r="E134" s="220"/>
      <c r="F134" s="221"/>
      <c r="G134" s="221"/>
      <c r="H134" s="221"/>
      <c r="I134" s="222"/>
      <c r="K134" s="234"/>
      <c r="L134" s="235"/>
      <c r="M134" s="103" t="s">
        <v>109</v>
      </c>
      <c r="N134" s="220"/>
      <c r="O134" s="221"/>
      <c r="P134" s="221"/>
      <c r="Q134" s="221"/>
      <c r="R134" s="222"/>
      <c r="T134" s="243"/>
      <c r="U134" s="244"/>
      <c r="V134" s="117" t="s">
        <v>81</v>
      </c>
      <c r="W134" s="252"/>
      <c r="X134" s="253"/>
      <c r="Y134" s="253"/>
      <c r="Z134" s="253"/>
      <c r="AA134" s="254"/>
    </row>
    <row r="135" spans="2:27" ht="18.75" customHeight="1" thickBot="1">
      <c r="B135" s="236"/>
      <c r="C135" s="237"/>
      <c r="D135" s="104" t="s">
        <v>82</v>
      </c>
      <c r="E135" s="226"/>
      <c r="F135" s="227"/>
      <c r="G135" s="227"/>
      <c r="H135" s="227"/>
      <c r="I135" s="228"/>
      <c r="K135" s="236"/>
      <c r="L135" s="237"/>
      <c r="M135" s="104" t="s">
        <v>110</v>
      </c>
      <c r="N135" s="226"/>
      <c r="O135" s="227"/>
      <c r="P135" s="227"/>
      <c r="Q135" s="227"/>
      <c r="R135" s="228"/>
      <c r="T135" s="245"/>
      <c r="U135" s="246"/>
      <c r="V135" s="118" t="s">
        <v>82</v>
      </c>
      <c r="W135" s="229"/>
      <c r="X135" s="230"/>
      <c r="Y135" s="230"/>
      <c r="Z135" s="230"/>
      <c r="AA135" s="231"/>
    </row>
    <row r="136" ht="24" customHeight="1" thickBot="1"/>
    <row r="137" spans="1:27" ht="27.75" customHeight="1">
      <c r="A137" s="74">
        <f>A128+1</f>
        <v>16</v>
      </c>
      <c r="B137" s="287" t="s">
        <v>111</v>
      </c>
      <c r="C137" s="288"/>
      <c r="D137" s="288"/>
      <c r="E137" s="288"/>
      <c r="F137" s="288"/>
      <c r="G137" s="288"/>
      <c r="H137" s="288"/>
      <c r="I137" s="109"/>
      <c r="K137" s="287" t="s">
        <v>111</v>
      </c>
      <c r="L137" s="288"/>
      <c r="M137" s="288"/>
      <c r="N137" s="288"/>
      <c r="O137" s="288"/>
      <c r="P137" s="288"/>
      <c r="Q137" s="288"/>
      <c r="R137" s="109"/>
      <c r="T137" s="289" t="s">
        <v>111</v>
      </c>
      <c r="U137" s="290"/>
      <c r="V137" s="290"/>
      <c r="W137" s="290"/>
      <c r="X137" s="290"/>
      <c r="Y137" s="290"/>
      <c r="Z137" s="290"/>
      <c r="AA137" s="110" t="s">
        <v>116</v>
      </c>
    </row>
    <row r="138" spans="2:27" ht="29.25" customHeight="1">
      <c r="B138" s="97" t="s">
        <v>84</v>
      </c>
      <c r="C138" s="270">
        <f>VLOOKUP(A137,'申込用紙（男子）'!$A$8:$H$33,7,1)</f>
        <v>0</v>
      </c>
      <c r="D138" s="271"/>
      <c r="E138" s="271"/>
      <c r="F138" s="271"/>
      <c r="G138" s="271"/>
      <c r="H138" s="271"/>
      <c r="I138" s="272"/>
      <c r="K138" s="97" t="s">
        <v>84</v>
      </c>
      <c r="L138" s="270">
        <f>VLOOKUP(A137,'申込用紙（男子）'!$A$8:$H$33,8,1)</f>
        <v>0</v>
      </c>
      <c r="M138" s="271"/>
      <c r="N138" s="271"/>
      <c r="O138" s="271"/>
      <c r="P138" s="271"/>
      <c r="Q138" s="271"/>
      <c r="R138" s="272"/>
      <c r="T138" s="111" t="s">
        <v>84</v>
      </c>
      <c r="U138" s="273">
        <f>VLOOKUP(A137,'申込用紙（男子）'!$A$8:$I$33,9,1)</f>
        <v>0</v>
      </c>
      <c r="V138" s="274"/>
      <c r="W138" s="274"/>
      <c r="X138" s="274"/>
      <c r="Y138" s="274"/>
      <c r="Z138" s="274"/>
      <c r="AA138" s="275"/>
    </row>
    <row r="139" spans="2:27" s="106" customFormat="1" ht="12" customHeight="1">
      <c r="B139" s="276" t="s">
        <v>88</v>
      </c>
      <c r="C139" s="278">
        <f>VLOOKUP(A137,'申込用紙（男子）'!$A$8:$H$33,2,1)</f>
        <v>0</v>
      </c>
      <c r="D139" s="279"/>
      <c r="E139" s="280"/>
      <c r="F139" s="98" t="s">
        <v>89</v>
      </c>
      <c r="G139" s="284">
        <f>VLOOKUP(A137,'申込用紙（男子）'!$A$8:$H$33,4,1)</f>
        <v>0</v>
      </c>
      <c r="H139" s="285"/>
      <c r="I139" s="286"/>
      <c r="K139" s="276" t="s">
        <v>88</v>
      </c>
      <c r="L139" s="278">
        <f>VLOOKUP(A137,'申込用紙（男子）'!$A$8:$H$33,2,1)</f>
        <v>0</v>
      </c>
      <c r="M139" s="279"/>
      <c r="N139" s="280"/>
      <c r="O139" s="98" t="s">
        <v>89</v>
      </c>
      <c r="P139" s="284">
        <f>VLOOKUP(A137,'申込用紙（男子）'!$A$8:$H$33,4,1)</f>
        <v>0</v>
      </c>
      <c r="Q139" s="285"/>
      <c r="R139" s="286"/>
      <c r="T139" s="250" t="s">
        <v>88</v>
      </c>
      <c r="U139" s="255">
        <f>VLOOKUP(A137,'申込用紙（男子）'!$A$8:$I$33,2,1)</f>
        <v>0</v>
      </c>
      <c r="V139" s="256"/>
      <c r="W139" s="257"/>
      <c r="X139" s="112" t="s">
        <v>112</v>
      </c>
      <c r="Y139" s="261">
        <f>VLOOKUP(A137,'申込用紙（男子）'!$A$8:$H$33,4,1)</f>
        <v>0</v>
      </c>
      <c r="Z139" s="262"/>
      <c r="AA139" s="263"/>
    </row>
    <row r="140" spans="2:27" ht="26.25" customHeight="1">
      <c r="B140" s="277"/>
      <c r="C140" s="281"/>
      <c r="D140" s="282"/>
      <c r="E140" s="283"/>
      <c r="F140" s="99" t="s">
        <v>85</v>
      </c>
      <c r="G140" s="264">
        <f>VLOOKUP(A137,'申込用紙（男子）'!$A$8:$H$33,3,1)</f>
        <v>0</v>
      </c>
      <c r="H140" s="265"/>
      <c r="I140" s="266"/>
      <c r="K140" s="277"/>
      <c r="L140" s="281"/>
      <c r="M140" s="282"/>
      <c r="N140" s="283"/>
      <c r="O140" s="99" t="s">
        <v>85</v>
      </c>
      <c r="P140" s="264">
        <f>VLOOKUP(A137,'申込用紙（男子）'!$A$8:$H$33,3,1)</f>
        <v>0</v>
      </c>
      <c r="Q140" s="265"/>
      <c r="R140" s="266"/>
      <c r="T140" s="251"/>
      <c r="U140" s="258"/>
      <c r="V140" s="259"/>
      <c r="W140" s="260"/>
      <c r="X140" s="113" t="s">
        <v>85</v>
      </c>
      <c r="Y140" s="267">
        <f>VLOOKUP(A137,'申込用紙（男子）'!$A$8:$H$33,3,1)</f>
        <v>0</v>
      </c>
      <c r="Z140" s="268"/>
      <c r="AA140" s="269"/>
    </row>
    <row r="141" spans="2:27" ht="30.75" customHeight="1">
      <c r="B141" s="97" t="s">
        <v>83</v>
      </c>
      <c r="C141" s="223">
        <f>'申込用紙（男子）'!$D$3</f>
        <v>0</v>
      </c>
      <c r="D141" s="224"/>
      <c r="E141" s="224"/>
      <c r="F141" s="224"/>
      <c r="G141" s="225"/>
      <c r="H141" s="100" t="s">
        <v>86</v>
      </c>
      <c r="I141" s="101">
        <f>VLOOKUP(A137,'申込用紙（男子）'!$A$8:$H$33,6,1)</f>
        <v>0</v>
      </c>
      <c r="K141" s="97" t="s">
        <v>83</v>
      </c>
      <c r="L141" s="223">
        <f>'申込用紙（男子）'!$D$3</f>
        <v>0</v>
      </c>
      <c r="M141" s="224"/>
      <c r="N141" s="224"/>
      <c r="O141" s="224"/>
      <c r="P141" s="225"/>
      <c r="Q141" s="100" t="s">
        <v>86</v>
      </c>
      <c r="R141" s="101">
        <f>VLOOKUP(A137,'申込用紙（男子）'!$A$8:$H$33,6,1)</f>
        <v>0</v>
      </c>
      <c r="T141" s="111" t="s">
        <v>83</v>
      </c>
      <c r="U141" s="223">
        <f>'申込用紙（男子）'!$D$3</f>
        <v>0</v>
      </c>
      <c r="V141" s="224"/>
      <c r="W141" s="224"/>
      <c r="X141" s="224"/>
      <c r="Y141" s="225"/>
      <c r="Z141" s="114" t="s">
        <v>86</v>
      </c>
      <c r="AA141" s="115">
        <f>VLOOKUP(A137,'申込用紙（男子）'!$A$8:$H$33,6,1)</f>
        <v>0</v>
      </c>
    </row>
    <row r="142" spans="2:27" ht="18.75" customHeight="1">
      <c r="B142" s="232" t="s">
        <v>80</v>
      </c>
      <c r="C142" s="233"/>
      <c r="D142" s="102" t="s">
        <v>115</v>
      </c>
      <c r="E142" s="238"/>
      <c r="F142" s="239"/>
      <c r="G142" s="239"/>
      <c r="H142" s="239"/>
      <c r="I142" s="240"/>
      <c r="K142" s="232" t="s">
        <v>80</v>
      </c>
      <c r="L142" s="233"/>
      <c r="M142" s="102" t="s">
        <v>115</v>
      </c>
      <c r="N142" s="238"/>
      <c r="O142" s="239"/>
      <c r="P142" s="239"/>
      <c r="Q142" s="239"/>
      <c r="R142" s="240"/>
      <c r="T142" s="241" t="s">
        <v>80</v>
      </c>
      <c r="U142" s="242"/>
      <c r="V142" s="116" t="s">
        <v>113</v>
      </c>
      <c r="W142" s="247"/>
      <c r="X142" s="248"/>
      <c r="Y142" s="248"/>
      <c r="Z142" s="248"/>
      <c r="AA142" s="249"/>
    </row>
    <row r="143" spans="2:27" ht="18.75" customHeight="1">
      <c r="B143" s="234"/>
      <c r="C143" s="235"/>
      <c r="D143" s="103" t="s">
        <v>81</v>
      </c>
      <c r="E143" s="220"/>
      <c r="F143" s="221"/>
      <c r="G143" s="221"/>
      <c r="H143" s="221"/>
      <c r="I143" s="222"/>
      <c r="K143" s="234"/>
      <c r="L143" s="235"/>
      <c r="M143" s="103" t="s">
        <v>81</v>
      </c>
      <c r="N143" s="220"/>
      <c r="O143" s="221"/>
      <c r="P143" s="221"/>
      <c r="Q143" s="221"/>
      <c r="R143" s="222"/>
      <c r="T143" s="243"/>
      <c r="U143" s="244"/>
      <c r="V143" s="117" t="s">
        <v>81</v>
      </c>
      <c r="W143" s="252"/>
      <c r="X143" s="253"/>
      <c r="Y143" s="253"/>
      <c r="Z143" s="253"/>
      <c r="AA143" s="254"/>
    </row>
    <row r="144" spans="2:27" ht="18.75" customHeight="1" thickBot="1">
      <c r="B144" s="236"/>
      <c r="C144" s="237"/>
      <c r="D144" s="104" t="s">
        <v>82</v>
      </c>
      <c r="E144" s="226"/>
      <c r="F144" s="227"/>
      <c r="G144" s="227"/>
      <c r="H144" s="227"/>
      <c r="I144" s="228"/>
      <c r="K144" s="236"/>
      <c r="L144" s="237"/>
      <c r="M144" s="104" t="s">
        <v>82</v>
      </c>
      <c r="N144" s="226"/>
      <c r="O144" s="227"/>
      <c r="P144" s="227"/>
      <c r="Q144" s="227"/>
      <c r="R144" s="228"/>
      <c r="T144" s="245"/>
      <c r="U144" s="246"/>
      <c r="V144" s="118" t="s">
        <v>82</v>
      </c>
      <c r="W144" s="229"/>
      <c r="X144" s="230"/>
      <c r="Y144" s="230"/>
      <c r="Z144" s="230"/>
      <c r="AA144" s="231"/>
    </row>
    <row r="145" ht="14.25" thickBot="1"/>
    <row r="146" spans="1:27" ht="27.75" customHeight="1">
      <c r="A146" s="74">
        <f>A137+1</f>
        <v>17</v>
      </c>
      <c r="B146" s="287" t="s">
        <v>111</v>
      </c>
      <c r="C146" s="288"/>
      <c r="D146" s="288"/>
      <c r="E146" s="288"/>
      <c r="F146" s="288"/>
      <c r="G146" s="288"/>
      <c r="H146" s="288"/>
      <c r="I146" s="96"/>
      <c r="K146" s="287" t="s">
        <v>111</v>
      </c>
      <c r="L146" s="288"/>
      <c r="M146" s="288"/>
      <c r="N146" s="288"/>
      <c r="O146" s="288"/>
      <c r="P146" s="288"/>
      <c r="Q146" s="288"/>
      <c r="R146" s="96"/>
      <c r="T146" s="289" t="s">
        <v>111</v>
      </c>
      <c r="U146" s="290"/>
      <c r="V146" s="290"/>
      <c r="W146" s="290"/>
      <c r="X146" s="290"/>
      <c r="Y146" s="290"/>
      <c r="Z146" s="290"/>
      <c r="AA146" s="110" t="s">
        <v>116</v>
      </c>
    </row>
    <row r="147" spans="2:27" ht="29.25" customHeight="1">
      <c r="B147" s="97" t="s">
        <v>84</v>
      </c>
      <c r="C147" s="270">
        <f>VLOOKUP(A146,'申込用紙（男子）'!$A$8:$H$33,7,1)</f>
        <v>0</v>
      </c>
      <c r="D147" s="271"/>
      <c r="E147" s="271"/>
      <c r="F147" s="271"/>
      <c r="G147" s="271"/>
      <c r="H147" s="271"/>
      <c r="I147" s="272"/>
      <c r="K147" s="97" t="s">
        <v>101</v>
      </c>
      <c r="L147" s="270">
        <f>VLOOKUP(A146,'申込用紙（男子）'!$A$8:$H$33,8,1)</f>
        <v>0</v>
      </c>
      <c r="M147" s="271"/>
      <c r="N147" s="271"/>
      <c r="O147" s="271"/>
      <c r="P147" s="271"/>
      <c r="Q147" s="271"/>
      <c r="R147" s="272"/>
      <c r="T147" s="111" t="s">
        <v>84</v>
      </c>
      <c r="U147" s="273">
        <f>VLOOKUP(A146,'申込用紙（男子）'!$A$8:$I$33,9,1)</f>
        <v>0</v>
      </c>
      <c r="V147" s="274"/>
      <c r="W147" s="274"/>
      <c r="X147" s="274"/>
      <c r="Y147" s="274"/>
      <c r="Z147" s="274"/>
      <c r="AA147" s="275"/>
    </row>
    <row r="148" spans="2:27" s="106" customFormat="1" ht="12" customHeight="1">
      <c r="B148" s="276" t="s">
        <v>88</v>
      </c>
      <c r="C148" s="278">
        <f>VLOOKUP(A146,'申込用紙（男子）'!$A$8:$H$33,2,1)</f>
        <v>0</v>
      </c>
      <c r="D148" s="279"/>
      <c r="E148" s="280"/>
      <c r="F148" s="98" t="s">
        <v>89</v>
      </c>
      <c r="G148" s="284">
        <f>VLOOKUP(A146,'申込用紙（男子）'!$A$8:$H$33,4,1)</f>
        <v>0</v>
      </c>
      <c r="H148" s="285"/>
      <c r="I148" s="286"/>
      <c r="K148" s="276" t="s">
        <v>102</v>
      </c>
      <c r="L148" s="278">
        <f>VLOOKUP(A146,'申込用紙（男子）'!$A$8:$H$33,2,1)</f>
        <v>0</v>
      </c>
      <c r="M148" s="279"/>
      <c r="N148" s="280"/>
      <c r="O148" s="98" t="s">
        <v>103</v>
      </c>
      <c r="P148" s="284">
        <f>VLOOKUP(A146,'申込用紙（男子）'!$A$8:$H$33,4,1)</f>
        <v>0</v>
      </c>
      <c r="Q148" s="285"/>
      <c r="R148" s="286"/>
      <c r="T148" s="250" t="s">
        <v>88</v>
      </c>
      <c r="U148" s="255">
        <f>VLOOKUP(A146,'申込用紙（男子）'!$A$8:$I$33,2,1)</f>
        <v>0</v>
      </c>
      <c r="V148" s="256"/>
      <c r="W148" s="257"/>
      <c r="X148" s="112" t="s">
        <v>112</v>
      </c>
      <c r="Y148" s="261">
        <f>VLOOKUP(A146,'申込用紙（男子）'!$A$8:$H$33,4,1)</f>
        <v>0</v>
      </c>
      <c r="Z148" s="262"/>
      <c r="AA148" s="263"/>
    </row>
    <row r="149" spans="2:27" ht="26.25" customHeight="1">
      <c r="B149" s="277"/>
      <c r="C149" s="281"/>
      <c r="D149" s="282"/>
      <c r="E149" s="283"/>
      <c r="F149" s="99" t="s">
        <v>85</v>
      </c>
      <c r="G149" s="264">
        <f>VLOOKUP(A146,'申込用紙（男子）'!$A$8:$H$33,3,1)</f>
        <v>0</v>
      </c>
      <c r="H149" s="265"/>
      <c r="I149" s="266"/>
      <c r="K149" s="277"/>
      <c r="L149" s="281"/>
      <c r="M149" s="282"/>
      <c r="N149" s="283"/>
      <c r="O149" s="99" t="s">
        <v>104</v>
      </c>
      <c r="P149" s="264">
        <f>VLOOKUP(A146,'申込用紙（男子）'!$A$8:$H$33,3,1)</f>
        <v>0</v>
      </c>
      <c r="Q149" s="265"/>
      <c r="R149" s="266"/>
      <c r="T149" s="251"/>
      <c r="U149" s="258"/>
      <c r="V149" s="259"/>
      <c r="W149" s="260"/>
      <c r="X149" s="113" t="s">
        <v>85</v>
      </c>
      <c r="Y149" s="267">
        <f>VLOOKUP(A146,'申込用紙（男子）'!$A$8:$H$33,3,1)</f>
        <v>0</v>
      </c>
      <c r="Z149" s="268"/>
      <c r="AA149" s="269"/>
    </row>
    <row r="150" spans="2:27" ht="30.75" customHeight="1">
      <c r="B150" s="97" t="s">
        <v>83</v>
      </c>
      <c r="C150" s="223">
        <f>'申込用紙（男子）'!$D$3</f>
        <v>0</v>
      </c>
      <c r="D150" s="224"/>
      <c r="E150" s="224"/>
      <c r="F150" s="224"/>
      <c r="G150" s="225"/>
      <c r="H150" s="100" t="s">
        <v>86</v>
      </c>
      <c r="I150" s="101">
        <f>VLOOKUP(A146,'申込用紙（男子）'!$A$8:$H$33,6,1)</f>
        <v>0</v>
      </c>
      <c r="K150" s="97" t="s">
        <v>105</v>
      </c>
      <c r="L150" s="223">
        <f>'申込用紙（男子）'!$D$3</f>
        <v>0</v>
      </c>
      <c r="M150" s="224"/>
      <c r="N150" s="224"/>
      <c r="O150" s="224"/>
      <c r="P150" s="225"/>
      <c r="Q150" s="100" t="s">
        <v>106</v>
      </c>
      <c r="R150" s="101">
        <f>VLOOKUP(A146,'申込用紙（男子）'!$A$8:$H$33,6,1)</f>
        <v>0</v>
      </c>
      <c r="T150" s="111" t="s">
        <v>83</v>
      </c>
      <c r="U150" s="223">
        <f>'申込用紙（男子）'!$D$3</f>
        <v>0</v>
      </c>
      <c r="V150" s="224"/>
      <c r="W150" s="224"/>
      <c r="X150" s="224"/>
      <c r="Y150" s="225"/>
      <c r="Z150" s="114" t="s">
        <v>86</v>
      </c>
      <c r="AA150" s="115">
        <f>VLOOKUP(A146,'申込用紙（男子）'!$A$8:$H$33,6,1)</f>
        <v>0</v>
      </c>
    </row>
    <row r="151" spans="2:27" ht="18.75" customHeight="1">
      <c r="B151" s="232" t="s">
        <v>80</v>
      </c>
      <c r="C151" s="233"/>
      <c r="D151" s="102" t="s">
        <v>115</v>
      </c>
      <c r="E151" s="238"/>
      <c r="F151" s="239"/>
      <c r="G151" s="239"/>
      <c r="H151" s="239"/>
      <c r="I151" s="240"/>
      <c r="K151" s="232" t="s">
        <v>107</v>
      </c>
      <c r="L151" s="233"/>
      <c r="M151" s="102" t="s">
        <v>108</v>
      </c>
      <c r="N151" s="238"/>
      <c r="O151" s="239"/>
      <c r="P151" s="239"/>
      <c r="Q151" s="239"/>
      <c r="R151" s="240"/>
      <c r="T151" s="241" t="s">
        <v>80</v>
      </c>
      <c r="U151" s="242"/>
      <c r="V151" s="116" t="s">
        <v>113</v>
      </c>
      <c r="W151" s="247"/>
      <c r="X151" s="248"/>
      <c r="Y151" s="248"/>
      <c r="Z151" s="248"/>
      <c r="AA151" s="249"/>
    </row>
    <row r="152" spans="2:27" ht="18.75" customHeight="1">
      <c r="B152" s="234"/>
      <c r="C152" s="235"/>
      <c r="D152" s="103" t="s">
        <v>81</v>
      </c>
      <c r="E152" s="220"/>
      <c r="F152" s="221"/>
      <c r="G152" s="221"/>
      <c r="H152" s="221"/>
      <c r="I152" s="222"/>
      <c r="K152" s="234"/>
      <c r="L152" s="235"/>
      <c r="M152" s="103" t="s">
        <v>109</v>
      </c>
      <c r="N152" s="220"/>
      <c r="O152" s="221"/>
      <c r="P152" s="221"/>
      <c r="Q152" s="221"/>
      <c r="R152" s="222"/>
      <c r="T152" s="243"/>
      <c r="U152" s="244"/>
      <c r="V152" s="117" t="s">
        <v>81</v>
      </c>
      <c r="W152" s="252"/>
      <c r="X152" s="253"/>
      <c r="Y152" s="253"/>
      <c r="Z152" s="253"/>
      <c r="AA152" s="254"/>
    </row>
    <row r="153" spans="2:27" ht="18.75" customHeight="1" thickBot="1">
      <c r="B153" s="236"/>
      <c r="C153" s="237"/>
      <c r="D153" s="104" t="s">
        <v>82</v>
      </c>
      <c r="E153" s="226"/>
      <c r="F153" s="227"/>
      <c r="G153" s="227"/>
      <c r="H153" s="227"/>
      <c r="I153" s="228"/>
      <c r="K153" s="236"/>
      <c r="L153" s="237"/>
      <c r="M153" s="104" t="s">
        <v>110</v>
      </c>
      <c r="N153" s="226"/>
      <c r="O153" s="227"/>
      <c r="P153" s="227"/>
      <c r="Q153" s="227"/>
      <c r="R153" s="228"/>
      <c r="T153" s="245"/>
      <c r="U153" s="246"/>
      <c r="V153" s="118" t="s">
        <v>82</v>
      </c>
      <c r="W153" s="229"/>
      <c r="X153" s="230"/>
      <c r="Y153" s="230"/>
      <c r="Z153" s="230"/>
      <c r="AA153" s="231"/>
    </row>
    <row r="154" ht="24" customHeight="1" thickBot="1"/>
    <row r="155" spans="1:27" ht="27.75" customHeight="1">
      <c r="A155" s="74">
        <f>A146+1</f>
        <v>18</v>
      </c>
      <c r="B155" s="287" t="s">
        <v>111</v>
      </c>
      <c r="C155" s="288"/>
      <c r="D155" s="288"/>
      <c r="E155" s="288"/>
      <c r="F155" s="288"/>
      <c r="G155" s="288"/>
      <c r="H155" s="288"/>
      <c r="I155" s="109"/>
      <c r="K155" s="287" t="s">
        <v>111</v>
      </c>
      <c r="L155" s="288"/>
      <c r="M155" s="288"/>
      <c r="N155" s="288"/>
      <c r="O155" s="288"/>
      <c r="P155" s="288"/>
      <c r="Q155" s="288"/>
      <c r="R155" s="109"/>
      <c r="T155" s="289" t="s">
        <v>111</v>
      </c>
      <c r="U155" s="290"/>
      <c r="V155" s="290"/>
      <c r="W155" s="290"/>
      <c r="X155" s="290"/>
      <c r="Y155" s="290"/>
      <c r="Z155" s="290"/>
      <c r="AA155" s="110" t="s">
        <v>116</v>
      </c>
    </row>
    <row r="156" spans="2:27" ht="29.25" customHeight="1">
      <c r="B156" s="97" t="s">
        <v>84</v>
      </c>
      <c r="C156" s="270">
        <f>VLOOKUP(A155,'申込用紙（男子）'!$A$8:$H$33,7,1)</f>
        <v>0</v>
      </c>
      <c r="D156" s="271"/>
      <c r="E156" s="271"/>
      <c r="F156" s="271"/>
      <c r="G156" s="271"/>
      <c r="H156" s="271"/>
      <c r="I156" s="272"/>
      <c r="K156" s="97" t="s">
        <v>84</v>
      </c>
      <c r="L156" s="270">
        <f>VLOOKUP(A155,'申込用紙（男子）'!$A$8:$H$33,8,1)</f>
        <v>0</v>
      </c>
      <c r="M156" s="271"/>
      <c r="N156" s="271"/>
      <c r="O156" s="271"/>
      <c r="P156" s="271"/>
      <c r="Q156" s="271"/>
      <c r="R156" s="272"/>
      <c r="T156" s="111" t="s">
        <v>84</v>
      </c>
      <c r="U156" s="273">
        <f>VLOOKUP(A155,'申込用紙（男子）'!$A$8:$I$33,9,1)</f>
        <v>0</v>
      </c>
      <c r="V156" s="274"/>
      <c r="W156" s="274"/>
      <c r="X156" s="274"/>
      <c r="Y156" s="274"/>
      <c r="Z156" s="274"/>
      <c r="AA156" s="275"/>
    </row>
    <row r="157" spans="2:27" s="106" customFormat="1" ht="12" customHeight="1">
      <c r="B157" s="276" t="s">
        <v>88</v>
      </c>
      <c r="C157" s="278">
        <f>VLOOKUP(A155,'申込用紙（男子）'!$A$8:$H$33,2,1)</f>
        <v>0</v>
      </c>
      <c r="D157" s="279"/>
      <c r="E157" s="280"/>
      <c r="F157" s="98" t="s">
        <v>89</v>
      </c>
      <c r="G157" s="284">
        <f>VLOOKUP(A155,'申込用紙（男子）'!$A$8:$H$33,4,1)</f>
        <v>0</v>
      </c>
      <c r="H157" s="285"/>
      <c r="I157" s="286"/>
      <c r="K157" s="276" t="s">
        <v>88</v>
      </c>
      <c r="L157" s="278">
        <f>VLOOKUP(A155,'申込用紙（男子）'!$A$8:$H$33,2,1)</f>
        <v>0</v>
      </c>
      <c r="M157" s="279"/>
      <c r="N157" s="280"/>
      <c r="O157" s="98" t="s">
        <v>89</v>
      </c>
      <c r="P157" s="284">
        <f>VLOOKUP(A155,'申込用紙（男子）'!$A$8:$H$33,4,1)</f>
        <v>0</v>
      </c>
      <c r="Q157" s="285"/>
      <c r="R157" s="286"/>
      <c r="T157" s="250" t="s">
        <v>88</v>
      </c>
      <c r="U157" s="255">
        <f>VLOOKUP(A155,'申込用紙（男子）'!$A$8:$I$33,2,1)</f>
        <v>0</v>
      </c>
      <c r="V157" s="256"/>
      <c r="W157" s="257"/>
      <c r="X157" s="112" t="s">
        <v>112</v>
      </c>
      <c r="Y157" s="261">
        <f>VLOOKUP(A155,'申込用紙（男子）'!$A$8:$H$33,4,1)</f>
        <v>0</v>
      </c>
      <c r="Z157" s="262"/>
      <c r="AA157" s="263"/>
    </row>
    <row r="158" spans="2:27" ht="26.25" customHeight="1">
      <c r="B158" s="277"/>
      <c r="C158" s="281"/>
      <c r="D158" s="282"/>
      <c r="E158" s="283"/>
      <c r="F158" s="99" t="s">
        <v>85</v>
      </c>
      <c r="G158" s="264">
        <f>VLOOKUP(A155,'申込用紙（男子）'!$A$8:$H$33,3,1)</f>
        <v>0</v>
      </c>
      <c r="H158" s="265"/>
      <c r="I158" s="266"/>
      <c r="K158" s="277"/>
      <c r="L158" s="281"/>
      <c r="M158" s="282"/>
      <c r="N158" s="283"/>
      <c r="O158" s="99" t="s">
        <v>85</v>
      </c>
      <c r="P158" s="264">
        <f>VLOOKUP(A155,'申込用紙（男子）'!$A$8:$H$33,3,1)</f>
        <v>0</v>
      </c>
      <c r="Q158" s="265"/>
      <c r="R158" s="266"/>
      <c r="T158" s="251"/>
      <c r="U158" s="258"/>
      <c r="V158" s="259"/>
      <c r="W158" s="260"/>
      <c r="X158" s="113" t="s">
        <v>85</v>
      </c>
      <c r="Y158" s="267">
        <f>VLOOKUP(A155,'申込用紙（男子）'!$A$8:$H$33,3,1)</f>
        <v>0</v>
      </c>
      <c r="Z158" s="268"/>
      <c r="AA158" s="269"/>
    </row>
    <row r="159" spans="2:27" ht="30.75" customHeight="1">
      <c r="B159" s="97" t="s">
        <v>83</v>
      </c>
      <c r="C159" s="223">
        <f>'申込用紙（男子）'!$D$3</f>
        <v>0</v>
      </c>
      <c r="D159" s="224"/>
      <c r="E159" s="224"/>
      <c r="F159" s="224"/>
      <c r="G159" s="225"/>
      <c r="H159" s="100" t="s">
        <v>86</v>
      </c>
      <c r="I159" s="101">
        <f>VLOOKUP(A155,'申込用紙（男子）'!$A$8:$H$33,6,1)</f>
        <v>0</v>
      </c>
      <c r="K159" s="97" t="s">
        <v>83</v>
      </c>
      <c r="L159" s="223">
        <f>'申込用紙（男子）'!$D$3</f>
        <v>0</v>
      </c>
      <c r="M159" s="224"/>
      <c r="N159" s="224"/>
      <c r="O159" s="224"/>
      <c r="P159" s="225"/>
      <c r="Q159" s="100" t="s">
        <v>86</v>
      </c>
      <c r="R159" s="101">
        <f>VLOOKUP(A155,'申込用紙（男子）'!$A$8:$H$33,6,1)</f>
        <v>0</v>
      </c>
      <c r="T159" s="111" t="s">
        <v>83</v>
      </c>
      <c r="U159" s="223">
        <f>'申込用紙（男子）'!$D$3</f>
        <v>0</v>
      </c>
      <c r="V159" s="224"/>
      <c r="W159" s="224"/>
      <c r="X159" s="224"/>
      <c r="Y159" s="225"/>
      <c r="Z159" s="114" t="s">
        <v>86</v>
      </c>
      <c r="AA159" s="115">
        <f>VLOOKUP(A155,'申込用紙（男子）'!$A$8:$H$33,6,1)</f>
        <v>0</v>
      </c>
    </row>
    <row r="160" spans="2:27" ht="18.75" customHeight="1">
      <c r="B160" s="232" t="s">
        <v>80</v>
      </c>
      <c r="C160" s="233"/>
      <c r="D160" s="102" t="s">
        <v>115</v>
      </c>
      <c r="E160" s="238"/>
      <c r="F160" s="239"/>
      <c r="G160" s="239"/>
      <c r="H160" s="239"/>
      <c r="I160" s="240"/>
      <c r="K160" s="232" t="s">
        <v>80</v>
      </c>
      <c r="L160" s="233"/>
      <c r="M160" s="102" t="s">
        <v>115</v>
      </c>
      <c r="N160" s="238"/>
      <c r="O160" s="239"/>
      <c r="P160" s="239"/>
      <c r="Q160" s="239"/>
      <c r="R160" s="240"/>
      <c r="T160" s="241" t="s">
        <v>80</v>
      </c>
      <c r="U160" s="242"/>
      <c r="V160" s="116" t="s">
        <v>113</v>
      </c>
      <c r="W160" s="247"/>
      <c r="X160" s="248"/>
      <c r="Y160" s="248"/>
      <c r="Z160" s="248"/>
      <c r="AA160" s="249"/>
    </row>
    <row r="161" spans="2:27" ht="18.75" customHeight="1">
      <c r="B161" s="234"/>
      <c r="C161" s="235"/>
      <c r="D161" s="103" t="s">
        <v>81</v>
      </c>
      <c r="E161" s="220"/>
      <c r="F161" s="221"/>
      <c r="G161" s="221"/>
      <c r="H161" s="221"/>
      <c r="I161" s="222"/>
      <c r="K161" s="234"/>
      <c r="L161" s="235"/>
      <c r="M161" s="103" t="s">
        <v>81</v>
      </c>
      <c r="N161" s="220"/>
      <c r="O161" s="221"/>
      <c r="P161" s="221"/>
      <c r="Q161" s="221"/>
      <c r="R161" s="222"/>
      <c r="T161" s="243"/>
      <c r="U161" s="244"/>
      <c r="V161" s="117" t="s">
        <v>81</v>
      </c>
      <c r="W161" s="252"/>
      <c r="X161" s="253"/>
      <c r="Y161" s="253"/>
      <c r="Z161" s="253"/>
      <c r="AA161" s="254"/>
    </row>
    <row r="162" spans="2:27" ht="18.75" customHeight="1" thickBot="1">
      <c r="B162" s="236"/>
      <c r="C162" s="237"/>
      <c r="D162" s="104" t="s">
        <v>82</v>
      </c>
      <c r="E162" s="226"/>
      <c r="F162" s="227"/>
      <c r="G162" s="227"/>
      <c r="H162" s="227"/>
      <c r="I162" s="228"/>
      <c r="K162" s="236"/>
      <c r="L162" s="237"/>
      <c r="M162" s="104" t="s">
        <v>82</v>
      </c>
      <c r="N162" s="226"/>
      <c r="O162" s="227"/>
      <c r="P162" s="227"/>
      <c r="Q162" s="227"/>
      <c r="R162" s="228"/>
      <c r="T162" s="245"/>
      <c r="U162" s="246"/>
      <c r="V162" s="118" t="s">
        <v>82</v>
      </c>
      <c r="W162" s="229"/>
      <c r="X162" s="230"/>
      <c r="Y162" s="230"/>
      <c r="Z162" s="230"/>
      <c r="AA162" s="231"/>
    </row>
    <row r="163" ht="14.25" thickBot="1"/>
    <row r="164" spans="1:27" ht="27.75" customHeight="1">
      <c r="A164" s="74">
        <f>A155+1</f>
        <v>19</v>
      </c>
      <c r="B164" s="287" t="s">
        <v>111</v>
      </c>
      <c r="C164" s="288"/>
      <c r="D164" s="288"/>
      <c r="E164" s="288"/>
      <c r="F164" s="288"/>
      <c r="G164" s="288"/>
      <c r="H164" s="288"/>
      <c r="I164" s="96"/>
      <c r="K164" s="287" t="s">
        <v>111</v>
      </c>
      <c r="L164" s="288"/>
      <c r="M164" s="288"/>
      <c r="N164" s="288"/>
      <c r="O164" s="288"/>
      <c r="P164" s="288"/>
      <c r="Q164" s="288"/>
      <c r="R164" s="96"/>
      <c r="T164" s="289" t="s">
        <v>111</v>
      </c>
      <c r="U164" s="290"/>
      <c r="V164" s="290"/>
      <c r="W164" s="290"/>
      <c r="X164" s="290"/>
      <c r="Y164" s="290"/>
      <c r="Z164" s="290"/>
      <c r="AA164" s="110" t="s">
        <v>116</v>
      </c>
    </row>
    <row r="165" spans="2:27" ht="29.25" customHeight="1">
      <c r="B165" s="97" t="s">
        <v>84</v>
      </c>
      <c r="C165" s="270">
        <f>VLOOKUP(A164,'申込用紙（男子）'!$A$8:$H$33,7,1)</f>
        <v>0</v>
      </c>
      <c r="D165" s="271"/>
      <c r="E165" s="271"/>
      <c r="F165" s="271"/>
      <c r="G165" s="271"/>
      <c r="H165" s="271"/>
      <c r="I165" s="272"/>
      <c r="K165" s="97" t="s">
        <v>101</v>
      </c>
      <c r="L165" s="270">
        <f>VLOOKUP(A164,'申込用紙（男子）'!$A$8:$H$33,8,1)</f>
        <v>0</v>
      </c>
      <c r="M165" s="271"/>
      <c r="N165" s="271"/>
      <c r="O165" s="271"/>
      <c r="P165" s="271"/>
      <c r="Q165" s="271"/>
      <c r="R165" s="272"/>
      <c r="T165" s="111" t="s">
        <v>84</v>
      </c>
      <c r="U165" s="273">
        <f>VLOOKUP(A164,'申込用紙（男子）'!$A$8:$I$33,9,1)</f>
        <v>0</v>
      </c>
      <c r="V165" s="274"/>
      <c r="W165" s="274"/>
      <c r="X165" s="274"/>
      <c r="Y165" s="274"/>
      <c r="Z165" s="274"/>
      <c r="AA165" s="275"/>
    </row>
    <row r="166" spans="2:27" s="106" customFormat="1" ht="12" customHeight="1">
      <c r="B166" s="276" t="s">
        <v>88</v>
      </c>
      <c r="C166" s="278">
        <f>VLOOKUP(A164,'申込用紙（男子）'!$A$8:$H$33,2,1)</f>
        <v>0</v>
      </c>
      <c r="D166" s="279"/>
      <c r="E166" s="280"/>
      <c r="F166" s="98" t="s">
        <v>89</v>
      </c>
      <c r="G166" s="284">
        <f>VLOOKUP(A164,'申込用紙（男子）'!$A$8:$H$33,4,1)</f>
        <v>0</v>
      </c>
      <c r="H166" s="285"/>
      <c r="I166" s="286"/>
      <c r="K166" s="276" t="s">
        <v>102</v>
      </c>
      <c r="L166" s="278">
        <f>VLOOKUP(A164,'申込用紙（男子）'!$A$8:$H$33,2,1)</f>
        <v>0</v>
      </c>
      <c r="M166" s="279"/>
      <c r="N166" s="280"/>
      <c r="O166" s="98" t="s">
        <v>103</v>
      </c>
      <c r="P166" s="284">
        <f>VLOOKUP(A164,'申込用紙（男子）'!$A$8:$H$33,4,1)</f>
        <v>0</v>
      </c>
      <c r="Q166" s="285"/>
      <c r="R166" s="286"/>
      <c r="T166" s="250" t="s">
        <v>88</v>
      </c>
      <c r="U166" s="255">
        <f>VLOOKUP(A164,'申込用紙（男子）'!$A$8:$I$33,2,1)</f>
        <v>0</v>
      </c>
      <c r="V166" s="256"/>
      <c r="W166" s="257"/>
      <c r="X166" s="112" t="s">
        <v>112</v>
      </c>
      <c r="Y166" s="261">
        <f>VLOOKUP(A164,'申込用紙（男子）'!$A$8:$H$33,4,1)</f>
        <v>0</v>
      </c>
      <c r="Z166" s="262"/>
      <c r="AA166" s="263"/>
    </row>
    <row r="167" spans="2:27" ht="26.25" customHeight="1">
      <c r="B167" s="277"/>
      <c r="C167" s="281"/>
      <c r="D167" s="282"/>
      <c r="E167" s="283"/>
      <c r="F167" s="99" t="s">
        <v>85</v>
      </c>
      <c r="G167" s="264">
        <f>VLOOKUP(A164,'申込用紙（男子）'!$A$8:$H$33,3,1)</f>
        <v>0</v>
      </c>
      <c r="H167" s="265"/>
      <c r="I167" s="266"/>
      <c r="K167" s="277"/>
      <c r="L167" s="281"/>
      <c r="M167" s="282"/>
      <c r="N167" s="283"/>
      <c r="O167" s="99" t="s">
        <v>104</v>
      </c>
      <c r="P167" s="264">
        <f>VLOOKUP(A164,'申込用紙（男子）'!$A$8:$H$33,3,1)</f>
        <v>0</v>
      </c>
      <c r="Q167" s="265"/>
      <c r="R167" s="266"/>
      <c r="T167" s="251"/>
      <c r="U167" s="258"/>
      <c r="V167" s="259"/>
      <c r="W167" s="260"/>
      <c r="X167" s="113" t="s">
        <v>85</v>
      </c>
      <c r="Y167" s="267">
        <f>VLOOKUP(A164,'申込用紙（男子）'!$A$8:$H$33,3,1)</f>
        <v>0</v>
      </c>
      <c r="Z167" s="268"/>
      <c r="AA167" s="269"/>
    </row>
    <row r="168" spans="2:27" ht="30.75" customHeight="1">
      <c r="B168" s="97" t="s">
        <v>83</v>
      </c>
      <c r="C168" s="223">
        <f>'申込用紙（男子）'!$D$3</f>
        <v>0</v>
      </c>
      <c r="D168" s="224"/>
      <c r="E168" s="224"/>
      <c r="F168" s="224"/>
      <c r="G168" s="225"/>
      <c r="H168" s="100" t="s">
        <v>86</v>
      </c>
      <c r="I168" s="101">
        <f>VLOOKUP(A164,'申込用紙（男子）'!$A$8:$H$33,6,1)</f>
        <v>0</v>
      </c>
      <c r="K168" s="97" t="s">
        <v>105</v>
      </c>
      <c r="L168" s="223">
        <f>'申込用紙（男子）'!$D$3</f>
        <v>0</v>
      </c>
      <c r="M168" s="224"/>
      <c r="N168" s="224"/>
      <c r="O168" s="224"/>
      <c r="P168" s="225"/>
      <c r="Q168" s="100" t="s">
        <v>106</v>
      </c>
      <c r="R168" s="101">
        <f>VLOOKUP(A164,'申込用紙（男子）'!$A$8:$H$33,6,1)</f>
        <v>0</v>
      </c>
      <c r="T168" s="111" t="s">
        <v>83</v>
      </c>
      <c r="U168" s="223">
        <f>'申込用紙（男子）'!$D$3</f>
        <v>0</v>
      </c>
      <c r="V168" s="224"/>
      <c r="W168" s="224"/>
      <c r="X168" s="224"/>
      <c r="Y168" s="225"/>
      <c r="Z168" s="114" t="s">
        <v>86</v>
      </c>
      <c r="AA168" s="115">
        <f>VLOOKUP(A164,'申込用紙（男子）'!$A$8:$H$33,6,1)</f>
        <v>0</v>
      </c>
    </row>
    <row r="169" spans="2:27" ht="18.75" customHeight="1">
      <c r="B169" s="232" t="s">
        <v>80</v>
      </c>
      <c r="C169" s="233"/>
      <c r="D169" s="102" t="s">
        <v>115</v>
      </c>
      <c r="E169" s="238"/>
      <c r="F169" s="239"/>
      <c r="G169" s="239"/>
      <c r="H169" s="239"/>
      <c r="I169" s="240"/>
      <c r="K169" s="232" t="s">
        <v>107</v>
      </c>
      <c r="L169" s="233"/>
      <c r="M169" s="102" t="s">
        <v>108</v>
      </c>
      <c r="N169" s="238"/>
      <c r="O169" s="239"/>
      <c r="P169" s="239"/>
      <c r="Q169" s="239"/>
      <c r="R169" s="240"/>
      <c r="T169" s="241" t="s">
        <v>80</v>
      </c>
      <c r="U169" s="242"/>
      <c r="V169" s="116" t="s">
        <v>113</v>
      </c>
      <c r="W169" s="247"/>
      <c r="X169" s="248"/>
      <c r="Y169" s="248"/>
      <c r="Z169" s="248"/>
      <c r="AA169" s="249"/>
    </row>
    <row r="170" spans="2:27" ht="18.75" customHeight="1">
      <c r="B170" s="234"/>
      <c r="C170" s="235"/>
      <c r="D170" s="103" t="s">
        <v>81</v>
      </c>
      <c r="E170" s="220"/>
      <c r="F170" s="221"/>
      <c r="G170" s="221"/>
      <c r="H170" s="221"/>
      <c r="I170" s="222"/>
      <c r="K170" s="234"/>
      <c r="L170" s="235"/>
      <c r="M170" s="103" t="s">
        <v>109</v>
      </c>
      <c r="N170" s="220"/>
      <c r="O170" s="221"/>
      <c r="P170" s="221"/>
      <c r="Q170" s="221"/>
      <c r="R170" s="222"/>
      <c r="T170" s="243"/>
      <c r="U170" s="244"/>
      <c r="V170" s="117" t="s">
        <v>81</v>
      </c>
      <c r="W170" s="252"/>
      <c r="X170" s="253"/>
      <c r="Y170" s="253"/>
      <c r="Z170" s="253"/>
      <c r="AA170" s="254"/>
    </row>
    <row r="171" spans="2:27" ht="18.75" customHeight="1" thickBot="1">
      <c r="B171" s="236"/>
      <c r="C171" s="237"/>
      <c r="D171" s="104" t="s">
        <v>82</v>
      </c>
      <c r="E171" s="226"/>
      <c r="F171" s="227"/>
      <c r="G171" s="227"/>
      <c r="H171" s="227"/>
      <c r="I171" s="228"/>
      <c r="K171" s="236"/>
      <c r="L171" s="237"/>
      <c r="M171" s="104" t="s">
        <v>110</v>
      </c>
      <c r="N171" s="226"/>
      <c r="O171" s="227"/>
      <c r="P171" s="227"/>
      <c r="Q171" s="227"/>
      <c r="R171" s="228"/>
      <c r="T171" s="245"/>
      <c r="U171" s="246"/>
      <c r="V171" s="118" t="s">
        <v>82</v>
      </c>
      <c r="W171" s="229"/>
      <c r="X171" s="230"/>
      <c r="Y171" s="230"/>
      <c r="Z171" s="230"/>
      <c r="AA171" s="231"/>
    </row>
    <row r="172" ht="24" customHeight="1" thickBot="1"/>
    <row r="173" spans="1:27" ht="27.75" customHeight="1">
      <c r="A173" s="74">
        <f>A164+1</f>
        <v>20</v>
      </c>
      <c r="B173" s="287" t="s">
        <v>111</v>
      </c>
      <c r="C173" s="288"/>
      <c r="D173" s="288"/>
      <c r="E173" s="288"/>
      <c r="F173" s="288"/>
      <c r="G173" s="288"/>
      <c r="H173" s="288"/>
      <c r="I173" s="96"/>
      <c r="K173" s="287" t="s">
        <v>111</v>
      </c>
      <c r="L173" s="288"/>
      <c r="M173" s="288"/>
      <c r="N173" s="288"/>
      <c r="O173" s="288"/>
      <c r="P173" s="288"/>
      <c r="Q173" s="288"/>
      <c r="R173" s="96"/>
      <c r="T173" s="289" t="s">
        <v>111</v>
      </c>
      <c r="U173" s="290"/>
      <c r="V173" s="290"/>
      <c r="W173" s="290"/>
      <c r="X173" s="290"/>
      <c r="Y173" s="290"/>
      <c r="Z173" s="290"/>
      <c r="AA173" s="110" t="s">
        <v>116</v>
      </c>
    </row>
    <row r="174" spans="2:27" ht="29.25" customHeight="1">
      <c r="B174" s="97" t="s">
        <v>84</v>
      </c>
      <c r="C174" s="270">
        <f>VLOOKUP(A173,'申込用紙（男子）'!$A$8:$H$33,7,1)</f>
        <v>0</v>
      </c>
      <c r="D174" s="271"/>
      <c r="E174" s="271"/>
      <c r="F174" s="271"/>
      <c r="G174" s="271"/>
      <c r="H174" s="271"/>
      <c r="I174" s="272"/>
      <c r="K174" s="97" t="s">
        <v>84</v>
      </c>
      <c r="L174" s="270">
        <f>VLOOKUP(A173,'申込用紙（男子）'!$A$8:$H$33,8,1)</f>
        <v>0</v>
      </c>
      <c r="M174" s="271"/>
      <c r="N174" s="271"/>
      <c r="O174" s="271"/>
      <c r="P174" s="271"/>
      <c r="Q174" s="271"/>
      <c r="R174" s="272"/>
      <c r="T174" s="111" t="s">
        <v>84</v>
      </c>
      <c r="U174" s="273">
        <f>VLOOKUP(A173,'申込用紙（男子）'!$A$8:$I$33,9,1)</f>
        <v>0</v>
      </c>
      <c r="V174" s="274"/>
      <c r="W174" s="274"/>
      <c r="X174" s="274"/>
      <c r="Y174" s="274"/>
      <c r="Z174" s="274"/>
      <c r="AA174" s="275"/>
    </row>
    <row r="175" spans="2:27" s="106" customFormat="1" ht="12" customHeight="1">
      <c r="B175" s="276" t="s">
        <v>88</v>
      </c>
      <c r="C175" s="278">
        <f>VLOOKUP(A173,'申込用紙（男子）'!$A$8:$H$33,2,1)</f>
        <v>0</v>
      </c>
      <c r="D175" s="279"/>
      <c r="E175" s="280"/>
      <c r="F175" s="98" t="s">
        <v>89</v>
      </c>
      <c r="G175" s="284">
        <f>VLOOKUP(A173,'申込用紙（男子）'!$A$8:$H$33,4,1)</f>
        <v>0</v>
      </c>
      <c r="H175" s="285"/>
      <c r="I175" s="286"/>
      <c r="K175" s="276" t="s">
        <v>88</v>
      </c>
      <c r="L175" s="278">
        <f>VLOOKUP(A173,'申込用紙（男子）'!$A$8:$H$33,2,1)</f>
        <v>0</v>
      </c>
      <c r="M175" s="279"/>
      <c r="N175" s="280"/>
      <c r="O175" s="98" t="s">
        <v>89</v>
      </c>
      <c r="P175" s="284">
        <f>VLOOKUP(A173,'申込用紙（男子）'!$A$8:$H$33,4,1)</f>
        <v>0</v>
      </c>
      <c r="Q175" s="285"/>
      <c r="R175" s="286"/>
      <c r="T175" s="250" t="s">
        <v>88</v>
      </c>
      <c r="U175" s="255">
        <f>VLOOKUP(A173,'申込用紙（男子）'!$A$8:$I$33,2,1)</f>
        <v>0</v>
      </c>
      <c r="V175" s="256"/>
      <c r="W175" s="257"/>
      <c r="X175" s="112" t="s">
        <v>112</v>
      </c>
      <c r="Y175" s="261">
        <f>VLOOKUP(A173,'申込用紙（男子）'!$A$8:$H$33,4,1)</f>
        <v>0</v>
      </c>
      <c r="Z175" s="262"/>
      <c r="AA175" s="263"/>
    </row>
    <row r="176" spans="2:27" ht="26.25" customHeight="1">
      <c r="B176" s="277"/>
      <c r="C176" s="281"/>
      <c r="D176" s="282"/>
      <c r="E176" s="283"/>
      <c r="F176" s="99" t="s">
        <v>85</v>
      </c>
      <c r="G176" s="264">
        <f>VLOOKUP(A173,'申込用紙（男子）'!$A$8:$H$33,3,1)</f>
        <v>0</v>
      </c>
      <c r="H176" s="265"/>
      <c r="I176" s="266"/>
      <c r="K176" s="277"/>
      <c r="L176" s="281"/>
      <c r="M176" s="282"/>
      <c r="N176" s="283"/>
      <c r="O176" s="99" t="s">
        <v>85</v>
      </c>
      <c r="P176" s="264">
        <f>VLOOKUP(A173,'申込用紙（男子）'!$A$8:$H$33,3,1)</f>
        <v>0</v>
      </c>
      <c r="Q176" s="265"/>
      <c r="R176" s="266"/>
      <c r="T176" s="251"/>
      <c r="U176" s="258"/>
      <c r="V176" s="259"/>
      <c r="W176" s="260"/>
      <c r="X176" s="113" t="s">
        <v>85</v>
      </c>
      <c r="Y176" s="267">
        <f>VLOOKUP(A173,'申込用紙（男子）'!$A$8:$H$33,3,1)</f>
        <v>0</v>
      </c>
      <c r="Z176" s="268"/>
      <c r="AA176" s="269"/>
    </row>
    <row r="177" spans="2:27" ht="30.75" customHeight="1">
      <c r="B177" s="97" t="s">
        <v>83</v>
      </c>
      <c r="C177" s="223">
        <f>'申込用紙（男子）'!$D$3</f>
        <v>0</v>
      </c>
      <c r="D177" s="224"/>
      <c r="E177" s="224"/>
      <c r="F177" s="224"/>
      <c r="G177" s="225"/>
      <c r="H177" s="100" t="s">
        <v>86</v>
      </c>
      <c r="I177" s="101">
        <f>VLOOKUP(A173,'申込用紙（男子）'!$A$8:$H$33,6,1)</f>
        <v>0</v>
      </c>
      <c r="K177" s="97" t="s">
        <v>83</v>
      </c>
      <c r="L177" s="223">
        <f>'申込用紙（男子）'!$D$3</f>
        <v>0</v>
      </c>
      <c r="M177" s="224"/>
      <c r="N177" s="224"/>
      <c r="O177" s="224"/>
      <c r="P177" s="225"/>
      <c r="Q177" s="100" t="s">
        <v>86</v>
      </c>
      <c r="R177" s="101">
        <f>VLOOKUP(A173,'申込用紙（男子）'!$A$8:$H$33,6,1)</f>
        <v>0</v>
      </c>
      <c r="T177" s="111" t="s">
        <v>83</v>
      </c>
      <c r="U177" s="223">
        <f>'申込用紙（男子）'!$D$3</f>
        <v>0</v>
      </c>
      <c r="V177" s="224"/>
      <c r="W177" s="224"/>
      <c r="X177" s="224"/>
      <c r="Y177" s="225"/>
      <c r="Z177" s="114" t="s">
        <v>86</v>
      </c>
      <c r="AA177" s="115">
        <f>VLOOKUP(A173,'申込用紙（男子）'!$A$8:$H$33,6,1)</f>
        <v>0</v>
      </c>
    </row>
    <row r="178" spans="2:27" ht="18.75" customHeight="1">
      <c r="B178" s="232" t="s">
        <v>80</v>
      </c>
      <c r="C178" s="233"/>
      <c r="D178" s="102" t="s">
        <v>115</v>
      </c>
      <c r="E178" s="238"/>
      <c r="F178" s="239"/>
      <c r="G178" s="239"/>
      <c r="H178" s="239"/>
      <c r="I178" s="240"/>
      <c r="K178" s="232" t="s">
        <v>80</v>
      </c>
      <c r="L178" s="233"/>
      <c r="M178" s="102" t="s">
        <v>115</v>
      </c>
      <c r="N178" s="238"/>
      <c r="O178" s="239"/>
      <c r="P178" s="239"/>
      <c r="Q178" s="239"/>
      <c r="R178" s="240"/>
      <c r="T178" s="241" t="s">
        <v>80</v>
      </c>
      <c r="U178" s="242"/>
      <c r="V178" s="116" t="s">
        <v>113</v>
      </c>
      <c r="W178" s="247"/>
      <c r="X178" s="248"/>
      <c r="Y178" s="248"/>
      <c r="Z178" s="248"/>
      <c r="AA178" s="249"/>
    </row>
    <row r="179" spans="2:27" ht="18.75" customHeight="1">
      <c r="B179" s="234"/>
      <c r="C179" s="235"/>
      <c r="D179" s="103" t="s">
        <v>81</v>
      </c>
      <c r="E179" s="220"/>
      <c r="F179" s="221"/>
      <c r="G179" s="221"/>
      <c r="H179" s="221"/>
      <c r="I179" s="222"/>
      <c r="K179" s="234"/>
      <c r="L179" s="235"/>
      <c r="M179" s="103" t="s">
        <v>81</v>
      </c>
      <c r="N179" s="220"/>
      <c r="O179" s="221"/>
      <c r="P179" s="221"/>
      <c r="Q179" s="221"/>
      <c r="R179" s="222"/>
      <c r="T179" s="243"/>
      <c r="U179" s="244"/>
      <c r="V179" s="117" t="s">
        <v>81</v>
      </c>
      <c r="W179" s="252"/>
      <c r="X179" s="253"/>
      <c r="Y179" s="253"/>
      <c r="Z179" s="253"/>
      <c r="AA179" s="254"/>
    </row>
    <row r="180" spans="2:27" ht="18.75" customHeight="1" thickBot="1">
      <c r="B180" s="236"/>
      <c r="C180" s="237"/>
      <c r="D180" s="104" t="s">
        <v>82</v>
      </c>
      <c r="E180" s="226"/>
      <c r="F180" s="227"/>
      <c r="G180" s="227"/>
      <c r="H180" s="227"/>
      <c r="I180" s="228"/>
      <c r="K180" s="236"/>
      <c r="L180" s="237"/>
      <c r="M180" s="104" t="s">
        <v>82</v>
      </c>
      <c r="N180" s="226"/>
      <c r="O180" s="227"/>
      <c r="P180" s="227"/>
      <c r="Q180" s="227"/>
      <c r="R180" s="228"/>
      <c r="T180" s="245"/>
      <c r="U180" s="246"/>
      <c r="V180" s="118" t="s">
        <v>82</v>
      </c>
      <c r="W180" s="229"/>
      <c r="X180" s="230"/>
      <c r="Y180" s="230"/>
      <c r="Z180" s="230"/>
      <c r="AA180" s="231"/>
    </row>
    <row r="181" ht="14.25" thickBot="1"/>
    <row r="182" spans="1:27" ht="27.75" customHeight="1">
      <c r="A182" s="74">
        <f>A173+1</f>
        <v>21</v>
      </c>
      <c r="B182" s="287" t="s">
        <v>111</v>
      </c>
      <c r="C182" s="288"/>
      <c r="D182" s="288"/>
      <c r="E182" s="288"/>
      <c r="F182" s="288"/>
      <c r="G182" s="288"/>
      <c r="H182" s="288"/>
      <c r="I182" s="96"/>
      <c r="K182" s="287" t="s">
        <v>111</v>
      </c>
      <c r="L182" s="288"/>
      <c r="M182" s="288"/>
      <c r="N182" s="288"/>
      <c r="O182" s="288"/>
      <c r="P182" s="288"/>
      <c r="Q182" s="288"/>
      <c r="R182" s="96"/>
      <c r="T182" s="289" t="s">
        <v>111</v>
      </c>
      <c r="U182" s="290"/>
      <c r="V182" s="290"/>
      <c r="W182" s="290"/>
      <c r="X182" s="290"/>
      <c r="Y182" s="290"/>
      <c r="Z182" s="290"/>
      <c r="AA182" s="110" t="s">
        <v>116</v>
      </c>
    </row>
    <row r="183" spans="2:27" ht="29.25" customHeight="1">
      <c r="B183" s="97" t="s">
        <v>84</v>
      </c>
      <c r="C183" s="270">
        <f>VLOOKUP(A182,'申込用紙（男子）'!$A$8:$H$33,7,1)</f>
        <v>0</v>
      </c>
      <c r="D183" s="271"/>
      <c r="E183" s="271"/>
      <c r="F183" s="271"/>
      <c r="G183" s="271"/>
      <c r="H183" s="271"/>
      <c r="I183" s="272"/>
      <c r="K183" s="97" t="s">
        <v>101</v>
      </c>
      <c r="L183" s="270">
        <f>VLOOKUP(A182,'申込用紙（男子）'!$A$8:$H$33,8,1)</f>
        <v>0</v>
      </c>
      <c r="M183" s="271"/>
      <c r="N183" s="271"/>
      <c r="O183" s="271"/>
      <c r="P183" s="271"/>
      <c r="Q183" s="271"/>
      <c r="R183" s="272"/>
      <c r="T183" s="111" t="s">
        <v>84</v>
      </c>
      <c r="U183" s="273">
        <f>VLOOKUP(A182,'申込用紙（男子）'!$A$8:$I$33,9,1)</f>
        <v>0</v>
      </c>
      <c r="V183" s="274"/>
      <c r="W183" s="274"/>
      <c r="X183" s="274"/>
      <c r="Y183" s="274"/>
      <c r="Z183" s="274"/>
      <c r="AA183" s="275"/>
    </row>
    <row r="184" spans="2:27" s="106" customFormat="1" ht="12" customHeight="1">
      <c r="B184" s="276" t="s">
        <v>88</v>
      </c>
      <c r="C184" s="278">
        <f>VLOOKUP(A182,'申込用紙（男子）'!$A$8:$H$33,2,1)</f>
        <v>0</v>
      </c>
      <c r="D184" s="279"/>
      <c r="E184" s="280"/>
      <c r="F184" s="98" t="s">
        <v>89</v>
      </c>
      <c r="G184" s="284">
        <f>VLOOKUP(A182,'申込用紙（男子）'!$A$8:$H$33,4,1)</f>
        <v>0</v>
      </c>
      <c r="H184" s="285"/>
      <c r="I184" s="286"/>
      <c r="K184" s="276" t="s">
        <v>102</v>
      </c>
      <c r="L184" s="278">
        <f>VLOOKUP(A182,'申込用紙（男子）'!$A$8:$H$33,2,1)</f>
        <v>0</v>
      </c>
      <c r="M184" s="279"/>
      <c r="N184" s="280"/>
      <c r="O184" s="98" t="s">
        <v>103</v>
      </c>
      <c r="P184" s="284">
        <f>VLOOKUP(A182,'申込用紙（男子）'!$A$8:$H$33,4,1)</f>
        <v>0</v>
      </c>
      <c r="Q184" s="285"/>
      <c r="R184" s="286"/>
      <c r="T184" s="250" t="s">
        <v>88</v>
      </c>
      <c r="U184" s="255">
        <f>VLOOKUP(A182,'申込用紙（男子）'!$A$8:$I$33,2,1)</f>
        <v>0</v>
      </c>
      <c r="V184" s="256"/>
      <c r="W184" s="257"/>
      <c r="X184" s="112" t="s">
        <v>112</v>
      </c>
      <c r="Y184" s="261">
        <f>VLOOKUP(A182,'申込用紙（男子）'!$A$8:$H$33,4,1)</f>
        <v>0</v>
      </c>
      <c r="Z184" s="262"/>
      <c r="AA184" s="263"/>
    </row>
    <row r="185" spans="2:27" ht="26.25" customHeight="1">
      <c r="B185" s="277"/>
      <c r="C185" s="281"/>
      <c r="D185" s="282"/>
      <c r="E185" s="283"/>
      <c r="F185" s="99" t="s">
        <v>85</v>
      </c>
      <c r="G185" s="264">
        <f>VLOOKUP(A182,'申込用紙（男子）'!$A$8:$H$33,3,1)</f>
        <v>0</v>
      </c>
      <c r="H185" s="265"/>
      <c r="I185" s="266"/>
      <c r="K185" s="277"/>
      <c r="L185" s="281"/>
      <c r="M185" s="282"/>
      <c r="N185" s="283"/>
      <c r="O185" s="99" t="s">
        <v>104</v>
      </c>
      <c r="P185" s="264">
        <f>VLOOKUP(A182,'申込用紙（男子）'!$A$8:$H$33,3,1)</f>
        <v>0</v>
      </c>
      <c r="Q185" s="265"/>
      <c r="R185" s="266"/>
      <c r="T185" s="251"/>
      <c r="U185" s="258"/>
      <c r="V185" s="259"/>
      <c r="W185" s="260"/>
      <c r="X185" s="113" t="s">
        <v>85</v>
      </c>
      <c r="Y185" s="267">
        <f>VLOOKUP(A182,'申込用紙（男子）'!$A$8:$H$33,3,1)</f>
        <v>0</v>
      </c>
      <c r="Z185" s="268"/>
      <c r="AA185" s="269"/>
    </row>
    <row r="186" spans="2:27" ht="30.75" customHeight="1">
      <c r="B186" s="97" t="s">
        <v>83</v>
      </c>
      <c r="C186" s="223">
        <f>'申込用紙（男子）'!$D$3</f>
        <v>0</v>
      </c>
      <c r="D186" s="224"/>
      <c r="E186" s="224"/>
      <c r="F186" s="224"/>
      <c r="G186" s="225"/>
      <c r="H186" s="100" t="s">
        <v>86</v>
      </c>
      <c r="I186" s="101">
        <f>VLOOKUP(A182,'申込用紙（男子）'!$A$8:$H$33,6,1)</f>
        <v>0</v>
      </c>
      <c r="K186" s="97" t="s">
        <v>105</v>
      </c>
      <c r="L186" s="223">
        <f>'申込用紙（男子）'!$D$3</f>
        <v>0</v>
      </c>
      <c r="M186" s="224"/>
      <c r="N186" s="224"/>
      <c r="O186" s="224"/>
      <c r="P186" s="225"/>
      <c r="Q186" s="100" t="s">
        <v>106</v>
      </c>
      <c r="R186" s="101">
        <f>VLOOKUP(A182,'申込用紙（男子）'!$A$8:$H$33,6,1)</f>
        <v>0</v>
      </c>
      <c r="T186" s="111" t="s">
        <v>83</v>
      </c>
      <c r="U186" s="223">
        <f>'申込用紙（男子）'!$D$3</f>
        <v>0</v>
      </c>
      <c r="V186" s="224"/>
      <c r="W186" s="224"/>
      <c r="X186" s="224"/>
      <c r="Y186" s="225"/>
      <c r="Z186" s="114" t="s">
        <v>86</v>
      </c>
      <c r="AA186" s="115">
        <f>VLOOKUP(A182,'申込用紙（男子）'!$A$8:$H$33,6,1)</f>
        <v>0</v>
      </c>
    </row>
    <row r="187" spans="2:27" ht="18.75" customHeight="1">
      <c r="B187" s="232" t="s">
        <v>80</v>
      </c>
      <c r="C187" s="233"/>
      <c r="D187" s="102" t="s">
        <v>113</v>
      </c>
      <c r="E187" s="238"/>
      <c r="F187" s="239"/>
      <c r="G187" s="239"/>
      <c r="H187" s="239"/>
      <c r="I187" s="240"/>
      <c r="K187" s="232" t="s">
        <v>107</v>
      </c>
      <c r="L187" s="233"/>
      <c r="M187" s="102" t="s">
        <v>108</v>
      </c>
      <c r="N187" s="238"/>
      <c r="O187" s="239"/>
      <c r="P187" s="239"/>
      <c r="Q187" s="239"/>
      <c r="R187" s="240"/>
      <c r="T187" s="241" t="s">
        <v>80</v>
      </c>
      <c r="U187" s="242"/>
      <c r="V187" s="116" t="s">
        <v>113</v>
      </c>
      <c r="W187" s="247"/>
      <c r="X187" s="248"/>
      <c r="Y187" s="248"/>
      <c r="Z187" s="248"/>
      <c r="AA187" s="249"/>
    </row>
    <row r="188" spans="2:27" ht="18.75" customHeight="1">
      <c r="B188" s="234"/>
      <c r="C188" s="235"/>
      <c r="D188" s="103" t="s">
        <v>81</v>
      </c>
      <c r="E188" s="220"/>
      <c r="F188" s="221"/>
      <c r="G188" s="221"/>
      <c r="H188" s="221"/>
      <c r="I188" s="222"/>
      <c r="K188" s="234"/>
      <c r="L188" s="235"/>
      <c r="M188" s="103" t="s">
        <v>109</v>
      </c>
      <c r="N188" s="220"/>
      <c r="O188" s="221"/>
      <c r="P188" s="221"/>
      <c r="Q188" s="221"/>
      <c r="R188" s="222"/>
      <c r="T188" s="243"/>
      <c r="U188" s="244"/>
      <c r="V188" s="117" t="s">
        <v>81</v>
      </c>
      <c r="W188" s="252"/>
      <c r="X188" s="253"/>
      <c r="Y188" s="253"/>
      <c r="Z188" s="253"/>
      <c r="AA188" s="254"/>
    </row>
    <row r="189" spans="2:27" ht="18.75" customHeight="1" thickBot="1">
      <c r="B189" s="236"/>
      <c r="C189" s="237"/>
      <c r="D189" s="104" t="s">
        <v>82</v>
      </c>
      <c r="E189" s="226"/>
      <c r="F189" s="227"/>
      <c r="G189" s="227"/>
      <c r="H189" s="227"/>
      <c r="I189" s="228"/>
      <c r="K189" s="236"/>
      <c r="L189" s="237"/>
      <c r="M189" s="104" t="s">
        <v>110</v>
      </c>
      <c r="N189" s="226"/>
      <c r="O189" s="227"/>
      <c r="P189" s="227"/>
      <c r="Q189" s="227"/>
      <c r="R189" s="228"/>
      <c r="T189" s="245"/>
      <c r="U189" s="246"/>
      <c r="V189" s="118" t="s">
        <v>82</v>
      </c>
      <c r="W189" s="229"/>
      <c r="X189" s="230"/>
      <c r="Y189" s="230"/>
      <c r="Z189" s="230"/>
      <c r="AA189" s="231"/>
    </row>
    <row r="190" ht="24" customHeight="1" thickBot="1"/>
    <row r="191" spans="1:27" ht="27.75" customHeight="1">
      <c r="A191" s="74">
        <f>A182+1</f>
        <v>22</v>
      </c>
      <c r="B191" s="287" t="s">
        <v>111</v>
      </c>
      <c r="C191" s="288"/>
      <c r="D191" s="288"/>
      <c r="E191" s="288"/>
      <c r="F191" s="288"/>
      <c r="G191" s="288"/>
      <c r="H191" s="288"/>
      <c r="I191" s="96"/>
      <c r="K191" s="287" t="s">
        <v>111</v>
      </c>
      <c r="L191" s="288"/>
      <c r="M191" s="288"/>
      <c r="N191" s="288"/>
      <c r="O191" s="288"/>
      <c r="P191" s="288"/>
      <c r="Q191" s="288"/>
      <c r="R191" s="96"/>
      <c r="T191" s="289" t="s">
        <v>111</v>
      </c>
      <c r="U191" s="290"/>
      <c r="V191" s="290"/>
      <c r="W191" s="290"/>
      <c r="X191" s="290"/>
      <c r="Y191" s="290"/>
      <c r="Z191" s="290"/>
      <c r="AA191" s="110" t="s">
        <v>116</v>
      </c>
    </row>
    <row r="192" spans="2:27" ht="29.25" customHeight="1">
      <c r="B192" s="97" t="s">
        <v>84</v>
      </c>
      <c r="C192" s="270">
        <f>VLOOKUP(A191,'申込用紙（男子）'!$A$8:$H$33,7,1)</f>
        <v>0</v>
      </c>
      <c r="D192" s="271"/>
      <c r="E192" s="271"/>
      <c r="F192" s="271"/>
      <c r="G192" s="271"/>
      <c r="H192" s="271"/>
      <c r="I192" s="272"/>
      <c r="K192" s="97" t="s">
        <v>84</v>
      </c>
      <c r="L192" s="270">
        <f>VLOOKUP(A191,'申込用紙（男子）'!$A$8:$H$33,8,1)</f>
        <v>0</v>
      </c>
      <c r="M192" s="271"/>
      <c r="N192" s="271"/>
      <c r="O192" s="271"/>
      <c r="P192" s="271"/>
      <c r="Q192" s="271"/>
      <c r="R192" s="272"/>
      <c r="T192" s="111" t="s">
        <v>84</v>
      </c>
      <c r="U192" s="273">
        <f>VLOOKUP(A191,'申込用紙（男子）'!$A$8:$I$33,9,1)</f>
        <v>0</v>
      </c>
      <c r="V192" s="274"/>
      <c r="W192" s="274"/>
      <c r="X192" s="274"/>
      <c r="Y192" s="274"/>
      <c r="Z192" s="274"/>
      <c r="AA192" s="275"/>
    </row>
    <row r="193" spans="2:27" s="106" customFormat="1" ht="12" customHeight="1">
      <c r="B193" s="276" t="s">
        <v>88</v>
      </c>
      <c r="C193" s="278">
        <f>VLOOKUP(A191,'申込用紙（男子）'!$A$8:$H$33,2,1)</f>
        <v>0</v>
      </c>
      <c r="D193" s="279"/>
      <c r="E193" s="280"/>
      <c r="F193" s="98" t="s">
        <v>89</v>
      </c>
      <c r="G193" s="284">
        <f>VLOOKUP(A191,'申込用紙（男子）'!$A$8:$H$33,4,1)</f>
        <v>0</v>
      </c>
      <c r="H193" s="285"/>
      <c r="I193" s="286"/>
      <c r="K193" s="276" t="s">
        <v>88</v>
      </c>
      <c r="L193" s="278">
        <f>VLOOKUP(A191,'申込用紙（男子）'!$A$8:$H$33,2,1)</f>
        <v>0</v>
      </c>
      <c r="M193" s="279"/>
      <c r="N193" s="280"/>
      <c r="O193" s="98" t="s">
        <v>89</v>
      </c>
      <c r="P193" s="284">
        <f>VLOOKUP(A191,'申込用紙（男子）'!$A$8:$H$33,4,1)</f>
        <v>0</v>
      </c>
      <c r="Q193" s="285"/>
      <c r="R193" s="286"/>
      <c r="T193" s="250" t="s">
        <v>88</v>
      </c>
      <c r="U193" s="255">
        <f>VLOOKUP(A191,'申込用紙（男子）'!$A$8:$I$33,2,1)</f>
        <v>0</v>
      </c>
      <c r="V193" s="256"/>
      <c r="W193" s="257"/>
      <c r="X193" s="112" t="s">
        <v>112</v>
      </c>
      <c r="Y193" s="261">
        <f>VLOOKUP(A191,'申込用紙（男子）'!$A$8:$H$33,4,1)</f>
        <v>0</v>
      </c>
      <c r="Z193" s="262"/>
      <c r="AA193" s="263"/>
    </row>
    <row r="194" spans="2:27" ht="26.25" customHeight="1">
      <c r="B194" s="277"/>
      <c r="C194" s="281"/>
      <c r="D194" s="282"/>
      <c r="E194" s="283"/>
      <c r="F194" s="99" t="s">
        <v>85</v>
      </c>
      <c r="G194" s="264">
        <f>VLOOKUP(A191,'申込用紙（男子）'!$A$8:$H$33,3,1)</f>
        <v>0</v>
      </c>
      <c r="H194" s="265"/>
      <c r="I194" s="266"/>
      <c r="K194" s="277"/>
      <c r="L194" s="281"/>
      <c r="M194" s="282"/>
      <c r="N194" s="283"/>
      <c r="O194" s="99" t="s">
        <v>85</v>
      </c>
      <c r="P194" s="264">
        <f>VLOOKUP(A191,'申込用紙（男子）'!$A$8:$H$33,3,1)</f>
        <v>0</v>
      </c>
      <c r="Q194" s="265"/>
      <c r="R194" s="266"/>
      <c r="T194" s="251"/>
      <c r="U194" s="258"/>
      <c r="V194" s="259"/>
      <c r="W194" s="260"/>
      <c r="X194" s="113" t="s">
        <v>85</v>
      </c>
      <c r="Y194" s="267">
        <f>VLOOKUP(A191,'申込用紙（男子）'!$A$8:$H$33,3,1)</f>
        <v>0</v>
      </c>
      <c r="Z194" s="268"/>
      <c r="AA194" s="269"/>
    </row>
    <row r="195" spans="2:27" ht="30.75" customHeight="1">
      <c r="B195" s="97" t="s">
        <v>83</v>
      </c>
      <c r="C195" s="223">
        <f>'申込用紙（男子）'!$D$3</f>
        <v>0</v>
      </c>
      <c r="D195" s="224"/>
      <c r="E195" s="224"/>
      <c r="F195" s="224"/>
      <c r="G195" s="225"/>
      <c r="H195" s="100" t="s">
        <v>86</v>
      </c>
      <c r="I195" s="101">
        <f>VLOOKUP(A191,'申込用紙（男子）'!$A$8:$H$33,6,1)</f>
        <v>0</v>
      </c>
      <c r="K195" s="97" t="s">
        <v>83</v>
      </c>
      <c r="L195" s="223">
        <f>'申込用紙（男子）'!$D$3</f>
        <v>0</v>
      </c>
      <c r="M195" s="224"/>
      <c r="N195" s="224"/>
      <c r="O195" s="224"/>
      <c r="P195" s="225"/>
      <c r="Q195" s="100" t="s">
        <v>86</v>
      </c>
      <c r="R195" s="101">
        <f>VLOOKUP(A191,'申込用紙（男子）'!$A$8:$H$33,6,1)</f>
        <v>0</v>
      </c>
      <c r="T195" s="111" t="s">
        <v>83</v>
      </c>
      <c r="U195" s="223">
        <f>'申込用紙（男子）'!$D$3</f>
        <v>0</v>
      </c>
      <c r="V195" s="224"/>
      <c r="W195" s="224"/>
      <c r="X195" s="224"/>
      <c r="Y195" s="225"/>
      <c r="Z195" s="114" t="s">
        <v>86</v>
      </c>
      <c r="AA195" s="115">
        <f>VLOOKUP(A191,'申込用紙（男子）'!$A$8:$H$33,6,1)</f>
        <v>0</v>
      </c>
    </row>
    <row r="196" spans="2:27" ht="18.75" customHeight="1">
      <c r="B196" s="232" t="s">
        <v>80</v>
      </c>
      <c r="C196" s="233"/>
      <c r="D196" s="102" t="s">
        <v>115</v>
      </c>
      <c r="E196" s="238"/>
      <c r="F196" s="239"/>
      <c r="G196" s="239"/>
      <c r="H196" s="239"/>
      <c r="I196" s="240"/>
      <c r="K196" s="232" t="s">
        <v>80</v>
      </c>
      <c r="L196" s="233"/>
      <c r="M196" s="102" t="s">
        <v>113</v>
      </c>
      <c r="N196" s="238"/>
      <c r="O196" s="239"/>
      <c r="P196" s="239"/>
      <c r="Q196" s="239"/>
      <c r="R196" s="240"/>
      <c r="T196" s="241" t="s">
        <v>80</v>
      </c>
      <c r="U196" s="242"/>
      <c r="V196" s="116" t="s">
        <v>113</v>
      </c>
      <c r="W196" s="247"/>
      <c r="X196" s="248"/>
      <c r="Y196" s="248"/>
      <c r="Z196" s="248"/>
      <c r="AA196" s="249"/>
    </row>
    <row r="197" spans="2:27" ht="18.75" customHeight="1">
      <c r="B197" s="234"/>
      <c r="C197" s="235"/>
      <c r="D197" s="103" t="s">
        <v>81</v>
      </c>
      <c r="E197" s="220"/>
      <c r="F197" s="221"/>
      <c r="G197" s="221"/>
      <c r="H197" s="221"/>
      <c r="I197" s="222"/>
      <c r="K197" s="234"/>
      <c r="L197" s="235"/>
      <c r="M197" s="103" t="s">
        <v>81</v>
      </c>
      <c r="N197" s="220"/>
      <c r="O197" s="221"/>
      <c r="P197" s="221"/>
      <c r="Q197" s="221"/>
      <c r="R197" s="222"/>
      <c r="T197" s="243"/>
      <c r="U197" s="244"/>
      <c r="V197" s="117" t="s">
        <v>81</v>
      </c>
      <c r="W197" s="252"/>
      <c r="X197" s="253"/>
      <c r="Y197" s="253"/>
      <c r="Z197" s="253"/>
      <c r="AA197" s="254"/>
    </row>
    <row r="198" spans="2:27" ht="18.75" customHeight="1" thickBot="1">
      <c r="B198" s="236"/>
      <c r="C198" s="237"/>
      <c r="D198" s="104" t="s">
        <v>82</v>
      </c>
      <c r="E198" s="226"/>
      <c r="F198" s="227"/>
      <c r="G198" s="227"/>
      <c r="H198" s="227"/>
      <c r="I198" s="228"/>
      <c r="K198" s="236"/>
      <c r="L198" s="237"/>
      <c r="M198" s="104" t="s">
        <v>82</v>
      </c>
      <c r="N198" s="226"/>
      <c r="O198" s="227"/>
      <c r="P198" s="227"/>
      <c r="Q198" s="227"/>
      <c r="R198" s="228"/>
      <c r="T198" s="245"/>
      <c r="U198" s="246"/>
      <c r="V198" s="118" t="s">
        <v>82</v>
      </c>
      <c r="W198" s="229"/>
      <c r="X198" s="230"/>
      <c r="Y198" s="230"/>
      <c r="Z198" s="230"/>
      <c r="AA198" s="231"/>
    </row>
    <row r="199" ht="14.25" thickBot="1"/>
    <row r="200" spans="1:27" ht="27.75" customHeight="1">
      <c r="A200" s="74">
        <f>A191+1</f>
        <v>23</v>
      </c>
      <c r="B200" s="287" t="s">
        <v>111</v>
      </c>
      <c r="C200" s="288"/>
      <c r="D200" s="288"/>
      <c r="E200" s="288"/>
      <c r="F200" s="288"/>
      <c r="G200" s="288"/>
      <c r="H200" s="288"/>
      <c r="I200" s="96"/>
      <c r="K200" s="287" t="s">
        <v>111</v>
      </c>
      <c r="L200" s="288"/>
      <c r="M200" s="288"/>
      <c r="N200" s="288"/>
      <c r="O200" s="288"/>
      <c r="P200" s="288"/>
      <c r="Q200" s="288"/>
      <c r="R200" s="96"/>
      <c r="T200" s="289" t="s">
        <v>111</v>
      </c>
      <c r="U200" s="290"/>
      <c r="V200" s="290"/>
      <c r="W200" s="290"/>
      <c r="X200" s="290"/>
      <c r="Y200" s="290"/>
      <c r="Z200" s="290"/>
      <c r="AA200" s="110" t="s">
        <v>116</v>
      </c>
    </row>
    <row r="201" spans="2:27" ht="29.25" customHeight="1">
      <c r="B201" s="97" t="s">
        <v>84</v>
      </c>
      <c r="C201" s="270">
        <f>VLOOKUP(A200,'申込用紙（男子）'!$A$8:$H$33,7,1)</f>
        <v>0</v>
      </c>
      <c r="D201" s="271"/>
      <c r="E201" s="271"/>
      <c r="F201" s="271"/>
      <c r="G201" s="271"/>
      <c r="H201" s="271"/>
      <c r="I201" s="272"/>
      <c r="K201" s="97" t="s">
        <v>101</v>
      </c>
      <c r="L201" s="270">
        <f>VLOOKUP(A200,'申込用紙（男子）'!$A$8:$H$33,8,1)</f>
        <v>0</v>
      </c>
      <c r="M201" s="271"/>
      <c r="N201" s="271"/>
      <c r="O201" s="271"/>
      <c r="P201" s="271"/>
      <c r="Q201" s="271"/>
      <c r="R201" s="272"/>
      <c r="T201" s="111" t="s">
        <v>84</v>
      </c>
      <c r="U201" s="273">
        <f>VLOOKUP(A200,'申込用紙（男子）'!$A$8:$I$33,9,1)</f>
        <v>0</v>
      </c>
      <c r="V201" s="274"/>
      <c r="W201" s="274"/>
      <c r="X201" s="274"/>
      <c r="Y201" s="274"/>
      <c r="Z201" s="274"/>
      <c r="AA201" s="275"/>
    </row>
    <row r="202" spans="2:27" s="106" customFormat="1" ht="12" customHeight="1">
      <c r="B202" s="276" t="s">
        <v>88</v>
      </c>
      <c r="C202" s="278">
        <f>VLOOKUP(A200,'申込用紙（男子）'!$A$8:$H$33,2,1)</f>
        <v>0</v>
      </c>
      <c r="D202" s="279"/>
      <c r="E202" s="280"/>
      <c r="F202" s="98" t="s">
        <v>89</v>
      </c>
      <c r="G202" s="284">
        <f>VLOOKUP(A200,'申込用紙（男子）'!$A$8:$H$33,4,1)</f>
        <v>0</v>
      </c>
      <c r="H202" s="285"/>
      <c r="I202" s="286"/>
      <c r="K202" s="276" t="s">
        <v>102</v>
      </c>
      <c r="L202" s="278">
        <f>VLOOKUP(A200,'申込用紙（男子）'!$A$8:$H$33,2,1)</f>
        <v>0</v>
      </c>
      <c r="M202" s="279"/>
      <c r="N202" s="280"/>
      <c r="O202" s="98" t="s">
        <v>103</v>
      </c>
      <c r="P202" s="284">
        <f>VLOOKUP(A200,'申込用紙（男子）'!$A$8:$H$33,4,1)</f>
        <v>0</v>
      </c>
      <c r="Q202" s="285"/>
      <c r="R202" s="286"/>
      <c r="T202" s="250" t="s">
        <v>88</v>
      </c>
      <c r="U202" s="255">
        <f>VLOOKUP(A200,'申込用紙（男子）'!$A$8:$I$33,2,1)</f>
        <v>0</v>
      </c>
      <c r="V202" s="256"/>
      <c r="W202" s="257"/>
      <c r="X202" s="112" t="s">
        <v>112</v>
      </c>
      <c r="Y202" s="261">
        <f>VLOOKUP(A200,'申込用紙（男子）'!$A$8:$H$33,4,1)</f>
        <v>0</v>
      </c>
      <c r="Z202" s="262"/>
      <c r="AA202" s="263"/>
    </row>
    <row r="203" spans="2:27" ht="26.25" customHeight="1">
      <c r="B203" s="277"/>
      <c r="C203" s="281"/>
      <c r="D203" s="282"/>
      <c r="E203" s="283"/>
      <c r="F203" s="99" t="s">
        <v>85</v>
      </c>
      <c r="G203" s="264">
        <f>VLOOKUP(A200,'申込用紙（男子）'!$A$8:$H$33,3,1)</f>
        <v>0</v>
      </c>
      <c r="H203" s="265"/>
      <c r="I203" s="266"/>
      <c r="K203" s="277"/>
      <c r="L203" s="281"/>
      <c r="M203" s="282"/>
      <c r="N203" s="283"/>
      <c r="O203" s="99" t="s">
        <v>104</v>
      </c>
      <c r="P203" s="264">
        <f>VLOOKUP(A200,'申込用紙（男子）'!$A$8:$H$33,3,1)</f>
        <v>0</v>
      </c>
      <c r="Q203" s="265"/>
      <c r="R203" s="266"/>
      <c r="T203" s="251"/>
      <c r="U203" s="258"/>
      <c r="V203" s="259"/>
      <c r="W203" s="260"/>
      <c r="X203" s="113" t="s">
        <v>85</v>
      </c>
      <c r="Y203" s="267">
        <f>VLOOKUP(A200,'申込用紙（男子）'!$A$8:$H$33,3,1)</f>
        <v>0</v>
      </c>
      <c r="Z203" s="268"/>
      <c r="AA203" s="269"/>
    </row>
    <row r="204" spans="2:27" ht="30.75" customHeight="1">
      <c r="B204" s="97" t="s">
        <v>83</v>
      </c>
      <c r="C204" s="223">
        <f>'申込用紙（男子）'!$D$3</f>
        <v>0</v>
      </c>
      <c r="D204" s="224"/>
      <c r="E204" s="224"/>
      <c r="F204" s="224"/>
      <c r="G204" s="225"/>
      <c r="H204" s="100" t="s">
        <v>86</v>
      </c>
      <c r="I204" s="101">
        <f>VLOOKUP(A200,'申込用紙（男子）'!$A$8:$H$33,6,1)</f>
        <v>0</v>
      </c>
      <c r="K204" s="97" t="s">
        <v>105</v>
      </c>
      <c r="L204" s="223">
        <f>'申込用紙（男子）'!$D$3</f>
        <v>0</v>
      </c>
      <c r="M204" s="224"/>
      <c r="N204" s="224"/>
      <c r="O204" s="224"/>
      <c r="P204" s="225"/>
      <c r="Q204" s="100" t="s">
        <v>106</v>
      </c>
      <c r="R204" s="101">
        <f>VLOOKUP(A200,'申込用紙（男子）'!$A$8:$H$33,6,1)</f>
        <v>0</v>
      </c>
      <c r="T204" s="111" t="s">
        <v>83</v>
      </c>
      <c r="U204" s="223">
        <f>'申込用紙（男子）'!$D$3</f>
        <v>0</v>
      </c>
      <c r="V204" s="224"/>
      <c r="W204" s="224"/>
      <c r="X204" s="224"/>
      <c r="Y204" s="225"/>
      <c r="Z204" s="114" t="s">
        <v>86</v>
      </c>
      <c r="AA204" s="115">
        <f>VLOOKUP(A200,'申込用紙（男子）'!$A$8:$H$33,6,1)</f>
        <v>0</v>
      </c>
    </row>
    <row r="205" spans="2:27" ht="18.75" customHeight="1">
      <c r="B205" s="232" t="s">
        <v>80</v>
      </c>
      <c r="C205" s="233"/>
      <c r="D205" s="102" t="s">
        <v>115</v>
      </c>
      <c r="E205" s="238"/>
      <c r="F205" s="239"/>
      <c r="G205" s="239"/>
      <c r="H205" s="239"/>
      <c r="I205" s="240"/>
      <c r="K205" s="232" t="s">
        <v>107</v>
      </c>
      <c r="L205" s="233"/>
      <c r="M205" s="102" t="s">
        <v>108</v>
      </c>
      <c r="N205" s="238"/>
      <c r="O205" s="239"/>
      <c r="P205" s="239"/>
      <c r="Q205" s="239"/>
      <c r="R205" s="240"/>
      <c r="T205" s="241" t="s">
        <v>80</v>
      </c>
      <c r="U205" s="242"/>
      <c r="V205" s="116" t="s">
        <v>113</v>
      </c>
      <c r="W205" s="247"/>
      <c r="X205" s="248"/>
      <c r="Y205" s="248"/>
      <c r="Z205" s="248"/>
      <c r="AA205" s="249"/>
    </row>
    <row r="206" spans="2:27" ht="18.75" customHeight="1">
      <c r="B206" s="234"/>
      <c r="C206" s="235"/>
      <c r="D206" s="103" t="s">
        <v>81</v>
      </c>
      <c r="E206" s="220"/>
      <c r="F206" s="221"/>
      <c r="G206" s="221"/>
      <c r="H206" s="221"/>
      <c r="I206" s="222"/>
      <c r="K206" s="234"/>
      <c r="L206" s="235"/>
      <c r="M206" s="103" t="s">
        <v>109</v>
      </c>
      <c r="N206" s="220"/>
      <c r="O206" s="221"/>
      <c r="P206" s="221"/>
      <c r="Q206" s="221"/>
      <c r="R206" s="222"/>
      <c r="T206" s="243"/>
      <c r="U206" s="244"/>
      <c r="V206" s="117" t="s">
        <v>81</v>
      </c>
      <c r="W206" s="252"/>
      <c r="X206" s="253"/>
      <c r="Y206" s="253"/>
      <c r="Z206" s="253"/>
      <c r="AA206" s="254"/>
    </row>
    <row r="207" spans="2:27" ht="18.75" customHeight="1" thickBot="1">
      <c r="B207" s="236"/>
      <c r="C207" s="237"/>
      <c r="D207" s="104" t="s">
        <v>82</v>
      </c>
      <c r="E207" s="226"/>
      <c r="F207" s="227"/>
      <c r="G207" s="227"/>
      <c r="H207" s="227"/>
      <c r="I207" s="228"/>
      <c r="K207" s="236"/>
      <c r="L207" s="237"/>
      <c r="M207" s="104" t="s">
        <v>110</v>
      </c>
      <c r="N207" s="226"/>
      <c r="O207" s="227"/>
      <c r="P207" s="227"/>
      <c r="Q207" s="227"/>
      <c r="R207" s="228"/>
      <c r="T207" s="245"/>
      <c r="U207" s="246"/>
      <c r="V207" s="118" t="s">
        <v>82</v>
      </c>
      <c r="W207" s="229"/>
      <c r="X207" s="230"/>
      <c r="Y207" s="230"/>
      <c r="Z207" s="230"/>
      <c r="AA207" s="231"/>
    </row>
    <row r="208" ht="24" customHeight="1" thickBot="1"/>
    <row r="209" spans="1:27" ht="27.75" customHeight="1">
      <c r="A209" s="74">
        <f>A200+1</f>
        <v>24</v>
      </c>
      <c r="B209" s="287" t="s">
        <v>111</v>
      </c>
      <c r="C209" s="288"/>
      <c r="D209" s="288"/>
      <c r="E209" s="288"/>
      <c r="F209" s="288"/>
      <c r="G209" s="288"/>
      <c r="H209" s="288"/>
      <c r="I209" s="96"/>
      <c r="K209" s="287" t="s">
        <v>111</v>
      </c>
      <c r="L209" s="288"/>
      <c r="M209" s="288"/>
      <c r="N209" s="288"/>
      <c r="O209" s="288"/>
      <c r="P209" s="288"/>
      <c r="Q209" s="288"/>
      <c r="R209" s="96"/>
      <c r="T209" s="289" t="s">
        <v>111</v>
      </c>
      <c r="U209" s="290"/>
      <c r="V209" s="290"/>
      <c r="W209" s="290"/>
      <c r="X209" s="290"/>
      <c r="Y209" s="290"/>
      <c r="Z209" s="290"/>
      <c r="AA209" s="110" t="s">
        <v>116</v>
      </c>
    </row>
    <row r="210" spans="2:27" ht="29.25" customHeight="1">
      <c r="B210" s="97" t="s">
        <v>84</v>
      </c>
      <c r="C210" s="270">
        <f>VLOOKUP(A209,'申込用紙（男子）'!$A$8:$H$33,7,1)</f>
        <v>0</v>
      </c>
      <c r="D210" s="271"/>
      <c r="E210" s="271"/>
      <c r="F210" s="271"/>
      <c r="G210" s="271"/>
      <c r="H210" s="271"/>
      <c r="I210" s="272"/>
      <c r="K210" s="97" t="s">
        <v>84</v>
      </c>
      <c r="L210" s="270">
        <f>VLOOKUP(A209,'申込用紙（男子）'!$A$8:$H$33,8,1)</f>
        <v>0</v>
      </c>
      <c r="M210" s="271"/>
      <c r="N210" s="271"/>
      <c r="O210" s="271"/>
      <c r="P210" s="271"/>
      <c r="Q210" s="271"/>
      <c r="R210" s="272"/>
      <c r="T210" s="111" t="s">
        <v>84</v>
      </c>
      <c r="U210" s="273">
        <f>VLOOKUP(A209,'申込用紙（男子）'!$A$8:$I$33,9,1)</f>
        <v>0</v>
      </c>
      <c r="V210" s="274"/>
      <c r="W210" s="274"/>
      <c r="X210" s="274"/>
      <c r="Y210" s="274"/>
      <c r="Z210" s="274"/>
      <c r="AA210" s="275"/>
    </row>
    <row r="211" spans="2:27" s="106" customFormat="1" ht="12" customHeight="1">
      <c r="B211" s="276" t="s">
        <v>88</v>
      </c>
      <c r="C211" s="278">
        <f>VLOOKUP(A209,'申込用紙（男子）'!$A$8:$H$33,2,1)</f>
        <v>0</v>
      </c>
      <c r="D211" s="279"/>
      <c r="E211" s="280"/>
      <c r="F211" s="98" t="s">
        <v>89</v>
      </c>
      <c r="G211" s="284">
        <f>VLOOKUP(A209,'申込用紙（男子）'!$A$8:$H$33,4,1)</f>
        <v>0</v>
      </c>
      <c r="H211" s="285"/>
      <c r="I211" s="286"/>
      <c r="K211" s="276" t="s">
        <v>88</v>
      </c>
      <c r="L211" s="278">
        <f>VLOOKUP(A209,'申込用紙（男子）'!$A$8:$H$33,2,1)</f>
        <v>0</v>
      </c>
      <c r="M211" s="279"/>
      <c r="N211" s="280"/>
      <c r="O211" s="98" t="s">
        <v>89</v>
      </c>
      <c r="P211" s="284">
        <f>VLOOKUP(A209,'申込用紙（男子）'!$A$8:$H$33,4,1)</f>
        <v>0</v>
      </c>
      <c r="Q211" s="285"/>
      <c r="R211" s="286"/>
      <c r="T211" s="250" t="s">
        <v>88</v>
      </c>
      <c r="U211" s="255">
        <f>VLOOKUP(A209,'申込用紙（男子）'!$A$8:$I$33,2,1)</f>
        <v>0</v>
      </c>
      <c r="V211" s="256"/>
      <c r="W211" s="257"/>
      <c r="X211" s="112" t="s">
        <v>112</v>
      </c>
      <c r="Y211" s="261">
        <f>VLOOKUP(A209,'申込用紙（男子）'!$A$8:$H$33,4,1)</f>
        <v>0</v>
      </c>
      <c r="Z211" s="262"/>
      <c r="AA211" s="263"/>
    </row>
    <row r="212" spans="2:27" ht="26.25" customHeight="1">
      <c r="B212" s="277"/>
      <c r="C212" s="281"/>
      <c r="D212" s="282"/>
      <c r="E212" s="283"/>
      <c r="F212" s="99" t="s">
        <v>85</v>
      </c>
      <c r="G212" s="264">
        <f>VLOOKUP(A209,'申込用紙（男子）'!$A$8:$H$33,3,1)</f>
        <v>0</v>
      </c>
      <c r="H212" s="265"/>
      <c r="I212" s="266"/>
      <c r="K212" s="277"/>
      <c r="L212" s="281"/>
      <c r="M212" s="282"/>
      <c r="N212" s="283"/>
      <c r="O212" s="99" t="s">
        <v>85</v>
      </c>
      <c r="P212" s="264">
        <f>VLOOKUP(A209,'申込用紙（男子）'!$A$8:$H$33,3,1)</f>
        <v>0</v>
      </c>
      <c r="Q212" s="265"/>
      <c r="R212" s="266"/>
      <c r="T212" s="251"/>
      <c r="U212" s="258"/>
      <c r="V212" s="259"/>
      <c r="W212" s="260"/>
      <c r="X212" s="113" t="s">
        <v>85</v>
      </c>
      <c r="Y212" s="267">
        <f>VLOOKUP(A209,'申込用紙（男子）'!$A$8:$H$33,3,1)</f>
        <v>0</v>
      </c>
      <c r="Z212" s="268"/>
      <c r="AA212" s="269"/>
    </row>
    <row r="213" spans="2:27" ht="30.75" customHeight="1">
      <c r="B213" s="97" t="s">
        <v>83</v>
      </c>
      <c r="C213" s="223">
        <f>'申込用紙（男子）'!$D$3</f>
        <v>0</v>
      </c>
      <c r="D213" s="224"/>
      <c r="E213" s="224"/>
      <c r="F213" s="224"/>
      <c r="G213" s="225"/>
      <c r="H213" s="100" t="s">
        <v>86</v>
      </c>
      <c r="I213" s="101">
        <f>VLOOKUP(A209,'申込用紙（男子）'!$A$8:$H$33,6,1)</f>
        <v>0</v>
      </c>
      <c r="K213" s="97" t="s">
        <v>83</v>
      </c>
      <c r="L213" s="223">
        <f>'申込用紙（男子）'!$D$3</f>
        <v>0</v>
      </c>
      <c r="M213" s="224"/>
      <c r="N213" s="224"/>
      <c r="O213" s="224"/>
      <c r="P213" s="225"/>
      <c r="Q213" s="100" t="s">
        <v>86</v>
      </c>
      <c r="R213" s="101">
        <f>VLOOKUP(A209,'申込用紙（男子）'!$A$8:$H$33,6,1)</f>
        <v>0</v>
      </c>
      <c r="T213" s="111" t="s">
        <v>83</v>
      </c>
      <c r="U213" s="223">
        <f>'申込用紙（男子）'!$D$3</f>
        <v>0</v>
      </c>
      <c r="V213" s="224"/>
      <c r="W213" s="224"/>
      <c r="X213" s="224"/>
      <c r="Y213" s="225"/>
      <c r="Z213" s="114" t="s">
        <v>86</v>
      </c>
      <c r="AA213" s="115">
        <f>VLOOKUP(A209,'申込用紙（男子）'!$A$8:$H$33,6,1)</f>
        <v>0</v>
      </c>
    </row>
    <row r="214" spans="2:27" ht="18.75" customHeight="1">
      <c r="B214" s="232" t="s">
        <v>80</v>
      </c>
      <c r="C214" s="233"/>
      <c r="D214" s="102" t="s">
        <v>115</v>
      </c>
      <c r="E214" s="238"/>
      <c r="F214" s="239"/>
      <c r="G214" s="239"/>
      <c r="H214" s="239"/>
      <c r="I214" s="240"/>
      <c r="K214" s="232" t="s">
        <v>80</v>
      </c>
      <c r="L214" s="233"/>
      <c r="M214" s="102" t="s">
        <v>113</v>
      </c>
      <c r="N214" s="238"/>
      <c r="O214" s="239"/>
      <c r="P214" s="239"/>
      <c r="Q214" s="239"/>
      <c r="R214" s="240"/>
      <c r="T214" s="241" t="s">
        <v>80</v>
      </c>
      <c r="U214" s="242"/>
      <c r="V214" s="116" t="s">
        <v>113</v>
      </c>
      <c r="W214" s="247"/>
      <c r="X214" s="248"/>
      <c r="Y214" s="248"/>
      <c r="Z214" s="248"/>
      <c r="AA214" s="249"/>
    </row>
    <row r="215" spans="2:27" ht="18.75" customHeight="1">
      <c r="B215" s="234"/>
      <c r="C215" s="235"/>
      <c r="D215" s="103" t="s">
        <v>81</v>
      </c>
      <c r="E215" s="220"/>
      <c r="F215" s="221"/>
      <c r="G215" s="221"/>
      <c r="H215" s="221"/>
      <c r="I215" s="222"/>
      <c r="K215" s="234"/>
      <c r="L215" s="235"/>
      <c r="M215" s="103" t="s">
        <v>81</v>
      </c>
      <c r="N215" s="220"/>
      <c r="O215" s="221"/>
      <c r="P215" s="221"/>
      <c r="Q215" s="221"/>
      <c r="R215" s="222"/>
      <c r="T215" s="243"/>
      <c r="U215" s="244"/>
      <c r="V215" s="117" t="s">
        <v>81</v>
      </c>
      <c r="W215" s="252"/>
      <c r="X215" s="253"/>
      <c r="Y215" s="253"/>
      <c r="Z215" s="253"/>
      <c r="AA215" s="254"/>
    </row>
    <row r="216" spans="2:27" ht="18.75" customHeight="1" thickBot="1">
      <c r="B216" s="236"/>
      <c r="C216" s="237"/>
      <c r="D216" s="104" t="s">
        <v>82</v>
      </c>
      <c r="E216" s="226"/>
      <c r="F216" s="227"/>
      <c r="G216" s="227"/>
      <c r="H216" s="227"/>
      <c r="I216" s="228"/>
      <c r="K216" s="236"/>
      <c r="L216" s="237"/>
      <c r="M216" s="104" t="s">
        <v>82</v>
      </c>
      <c r="N216" s="226"/>
      <c r="O216" s="227"/>
      <c r="P216" s="227"/>
      <c r="Q216" s="227"/>
      <c r="R216" s="228"/>
      <c r="T216" s="245"/>
      <c r="U216" s="246"/>
      <c r="V216" s="118" t="s">
        <v>82</v>
      </c>
      <c r="W216" s="229"/>
      <c r="X216" s="230"/>
      <c r="Y216" s="230"/>
      <c r="Z216" s="230"/>
      <c r="AA216" s="231"/>
    </row>
    <row r="217" ht="14.25" thickBot="1"/>
    <row r="218" spans="1:27" ht="27.75" customHeight="1">
      <c r="A218" s="74">
        <f>A209+1</f>
        <v>25</v>
      </c>
      <c r="B218" s="287" t="s">
        <v>111</v>
      </c>
      <c r="C218" s="288"/>
      <c r="D218" s="288"/>
      <c r="E218" s="288"/>
      <c r="F218" s="288"/>
      <c r="G218" s="288"/>
      <c r="H218" s="288"/>
      <c r="I218" s="96"/>
      <c r="K218" s="287" t="s">
        <v>111</v>
      </c>
      <c r="L218" s="288"/>
      <c r="M218" s="288"/>
      <c r="N218" s="288"/>
      <c r="O218" s="288"/>
      <c r="P218" s="288"/>
      <c r="Q218" s="288"/>
      <c r="R218" s="96"/>
      <c r="T218" s="289" t="s">
        <v>111</v>
      </c>
      <c r="U218" s="290"/>
      <c r="V218" s="290"/>
      <c r="W218" s="290"/>
      <c r="X218" s="290"/>
      <c r="Y218" s="290"/>
      <c r="Z218" s="290"/>
      <c r="AA218" s="110" t="s">
        <v>116</v>
      </c>
    </row>
    <row r="219" spans="2:27" ht="29.25" customHeight="1">
      <c r="B219" s="97" t="s">
        <v>84</v>
      </c>
      <c r="C219" s="270">
        <f>VLOOKUP(A218,'申込用紙（男子）'!$A$8:$H$33,7,1)</f>
        <v>0</v>
      </c>
      <c r="D219" s="271"/>
      <c r="E219" s="271"/>
      <c r="F219" s="271"/>
      <c r="G219" s="271"/>
      <c r="H219" s="271"/>
      <c r="I219" s="272"/>
      <c r="K219" s="97" t="s">
        <v>101</v>
      </c>
      <c r="L219" s="270">
        <f>VLOOKUP(A218,'申込用紙（男子）'!$A$8:$H$33,8,1)</f>
        <v>0</v>
      </c>
      <c r="M219" s="271"/>
      <c r="N219" s="271"/>
      <c r="O219" s="271"/>
      <c r="P219" s="271"/>
      <c r="Q219" s="271"/>
      <c r="R219" s="272"/>
      <c r="T219" s="111" t="s">
        <v>84</v>
      </c>
      <c r="U219" s="273">
        <f>VLOOKUP(A218,'申込用紙（男子）'!$A$8:$I$33,9,1)</f>
        <v>0</v>
      </c>
      <c r="V219" s="274"/>
      <c r="W219" s="274"/>
      <c r="X219" s="274"/>
      <c r="Y219" s="274"/>
      <c r="Z219" s="274"/>
      <c r="AA219" s="275"/>
    </row>
    <row r="220" spans="2:27" s="106" customFormat="1" ht="12" customHeight="1">
      <c r="B220" s="276" t="s">
        <v>88</v>
      </c>
      <c r="C220" s="278">
        <f>VLOOKUP(A218,'申込用紙（男子）'!$A$8:$H$33,2,1)</f>
        <v>0</v>
      </c>
      <c r="D220" s="279"/>
      <c r="E220" s="280"/>
      <c r="F220" s="98" t="s">
        <v>89</v>
      </c>
      <c r="G220" s="284">
        <f>VLOOKUP(A218,'申込用紙（男子）'!$A$8:$H$33,4,1)</f>
        <v>0</v>
      </c>
      <c r="H220" s="285"/>
      <c r="I220" s="286"/>
      <c r="K220" s="276" t="s">
        <v>102</v>
      </c>
      <c r="L220" s="278">
        <f>VLOOKUP(A218,'申込用紙（男子）'!$A$8:$H$33,2,1)</f>
        <v>0</v>
      </c>
      <c r="M220" s="279"/>
      <c r="N220" s="280"/>
      <c r="O220" s="98" t="s">
        <v>103</v>
      </c>
      <c r="P220" s="284">
        <f>VLOOKUP(A218,'申込用紙（男子）'!$A$8:$H$33,4,1)</f>
        <v>0</v>
      </c>
      <c r="Q220" s="285"/>
      <c r="R220" s="286"/>
      <c r="T220" s="250" t="s">
        <v>88</v>
      </c>
      <c r="U220" s="255">
        <f>VLOOKUP(A218,'申込用紙（男子）'!$A$8:$I$33,2,1)</f>
        <v>0</v>
      </c>
      <c r="V220" s="256"/>
      <c r="W220" s="257"/>
      <c r="X220" s="112" t="s">
        <v>112</v>
      </c>
      <c r="Y220" s="261">
        <f>VLOOKUP(A218,'申込用紙（男子）'!$A$8:$H$33,4,1)</f>
        <v>0</v>
      </c>
      <c r="Z220" s="262"/>
      <c r="AA220" s="263"/>
    </row>
    <row r="221" spans="2:27" ht="26.25" customHeight="1">
      <c r="B221" s="277"/>
      <c r="C221" s="281"/>
      <c r="D221" s="282"/>
      <c r="E221" s="283"/>
      <c r="F221" s="99" t="s">
        <v>85</v>
      </c>
      <c r="G221" s="264">
        <f>VLOOKUP(A218,'申込用紙（男子）'!$A$8:$H$33,3,1)</f>
        <v>0</v>
      </c>
      <c r="H221" s="265"/>
      <c r="I221" s="266"/>
      <c r="K221" s="277"/>
      <c r="L221" s="281"/>
      <c r="M221" s="282"/>
      <c r="N221" s="283"/>
      <c r="O221" s="99" t="s">
        <v>104</v>
      </c>
      <c r="P221" s="264">
        <f>VLOOKUP(A218,'申込用紙（男子）'!$A$8:$H$33,3,1)</f>
        <v>0</v>
      </c>
      <c r="Q221" s="265"/>
      <c r="R221" s="266"/>
      <c r="T221" s="251"/>
      <c r="U221" s="258"/>
      <c r="V221" s="259"/>
      <c r="W221" s="260"/>
      <c r="X221" s="113" t="s">
        <v>85</v>
      </c>
      <c r="Y221" s="267">
        <f>VLOOKUP(A218,'申込用紙（男子）'!$A$8:$H$33,3,1)</f>
        <v>0</v>
      </c>
      <c r="Z221" s="268"/>
      <c r="AA221" s="269"/>
    </row>
    <row r="222" spans="2:27" ht="30.75" customHeight="1">
      <c r="B222" s="97" t="s">
        <v>83</v>
      </c>
      <c r="C222" s="223">
        <f>'申込用紙（男子）'!$D$3</f>
        <v>0</v>
      </c>
      <c r="D222" s="224"/>
      <c r="E222" s="224"/>
      <c r="F222" s="224"/>
      <c r="G222" s="225"/>
      <c r="H222" s="100" t="s">
        <v>86</v>
      </c>
      <c r="I222" s="101">
        <f>VLOOKUP(A218,'申込用紙（男子）'!$A$8:$H$33,6,1)</f>
        <v>0</v>
      </c>
      <c r="K222" s="97" t="s">
        <v>105</v>
      </c>
      <c r="L222" s="223">
        <f>'申込用紙（男子）'!$D$3</f>
        <v>0</v>
      </c>
      <c r="M222" s="224"/>
      <c r="N222" s="224"/>
      <c r="O222" s="224"/>
      <c r="P222" s="225"/>
      <c r="Q222" s="100" t="s">
        <v>106</v>
      </c>
      <c r="R222" s="101">
        <f>VLOOKUP(A218,'申込用紙（男子）'!$A$8:$H$33,6,1)</f>
        <v>0</v>
      </c>
      <c r="T222" s="111" t="s">
        <v>83</v>
      </c>
      <c r="U222" s="223">
        <f>'申込用紙（男子）'!$D$3</f>
        <v>0</v>
      </c>
      <c r="V222" s="224"/>
      <c r="W222" s="224"/>
      <c r="X222" s="224"/>
      <c r="Y222" s="225"/>
      <c r="Z222" s="114" t="s">
        <v>86</v>
      </c>
      <c r="AA222" s="115">
        <f>VLOOKUP(A218,'申込用紙（男子）'!$A$8:$H$33,6,1)</f>
        <v>0</v>
      </c>
    </row>
    <row r="223" spans="2:27" ht="18.75" customHeight="1">
      <c r="B223" s="232" t="s">
        <v>80</v>
      </c>
      <c r="C223" s="233"/>
      <c r="D223" s="102" t="s">
        <v>115</v>
      </c>
      <c r="E223" s="238"/>
      <c r="F223" s="239"/>
      <c r="G223" s="239"/>
      <c r="H223" s="239"/>
      <c r="I223" s="240"/>
      <c r="K223" s="232" t="s">
        <v>107</v>
      </c>
      <c r="L223" s="233"/>
      <c r="M223" s="102" t="s">
        <v>108</v>
      </c>
      <c r="N223" s="238"/>
      <c r="O223" s="239"/>
      <c r="P223" s="239"/>
      <c r="Q223" s="239"/>
      <c r="R223" s="240"/>
      <c r="T223" s="241" t="s">
        <v>80</v>
      </c>
      <c r="U223" s="242"/>
      <c r="V223" s="116" t="s">
        <v>113</v>
      </c>
      <c r="W223" s="247"/>
      <c r="X223" s="248"/>
      <c r="Y223" s="248"/>
      <c r="Z223" s="248"/>
      <c r="AA223" s="249"/>
    </row>
    <row r="224" spans="2:27" ht="18.75" customHeight="1">
      <c r="B224" s="234"/>
      <c r="C224" s="235"/>
      <c r="D224" s="103" t="s">
        <v>81</v>
      </c>
      <c r="E224" s="220"/>
      <c r="F224" s="221"/>
      <c r="G224" s="221"/>
      <c r="H224" s="221"/>
      <c r="I224" s="222"/>
      <c r="K224" s="234"/>
      <c r="L224" s="235"/>
      <c r="M224" s="103" t="s">
        <v>109</v>
      </c>
      <c r="N224" s="220"/>
      <c r="O224" s="221"/>
      <c r="P224" s="221"/>
      <c r="Q224" s="221"/>
      <c r="R224" s="222"/>
      <c r="T224" s="243"/>
      <c r="U224" s="244"/>
      <c r="V224" s="117" t="s">
        <v>81</v>
      </c>
      <c r="W224" s="252"/>
      <c r="X224" s="253"/>
      <c r="Y224" s="253"/>
      <c r="Z224" s="253"/>
      <c r="AA224" s="254"/>
    </row>
    <row r="225" spans="2:27" ht="18.75" customHeight="1" thickBot="1">
      <c r="B225" s="236"/>
      <c r="C225" s="237"/>
      <c r="D225" s="104" t="s">
        <v>82</v>
      </c>
      <c r="E225" s="226"/>
      <c r="F225" s="227"/>
      <c r="G225" s="227"/>
      <c r="H225" s="227"/>
      <c r="I225" s="228"/>
      <c r="K225" s="236"/>
      <c r="L225" s="237"/>
      <c r="M225" s="104" t="s">
        <v>110</v>
      </c>
      <c r="N225" s="226"/>
      <c r="O225" s="227"/>
      <c r="P225" s="227"/>
      <c r="Q225" s="227"/>
      <c r="R225" s="228"/>
      <c r="T225" s="245"/>
      <c r="U225" s="246"/>
      <c r="V225" s="118" t="s">
        <v>82</v>
      </c>
      <c r="W225" s="229"/>
      <c r="X225" s="230"/>
      <c r="Y225" s="230"/>
      <c r="Z225" s="230"/>
      <c r="AA225" s="231"/>
    </row>
    <row r="226" ht="24" customHeight="1" thickBot="1"/>
    <row r="227" spans="1:27" ht="27.75" customHeight="1">
      <c r="A227" s="74">
        <f>A218+1</f>
        <v>26</v>
      </c>
      <c r="B227" s="287" t="s">
        <v>111</v>
      </c>
      <c r="C227" s="288"/>
      <c r="D227" s="288"/>
      <c r="E227" s="288"/>
      <c r="F227" s="288"/>
      <c r="G227" s="288"/>
      <c r="H227" s="288"/>
      <c r="I227" s="96"/>
      <c r="K227" s="287" t="s">
        <v>111</v>
      </c>
      <c r="L227" s="288"/>
      <c r="M227" s="288"/>
      <c r="N227" s="288"/>
      <c r="O227" s="288"/>
      <c r="P227" s="288"/>
      <c r="Q227" s="288"/>
      <c r="R227" s="96"/>
      <c r="T227" s="289" t="s">
        <v>111</v>
      </c>
      <c r="U227" s="290"/>
      <c r="V227" s="290"/>
      <c r="W227" s="290"/>
      <c r="X227" s="290"/>
      <c r="Y227" s="290"/>
      <c r="Z227" s="290"/>
      <c r="AA227" s="110" t="s">
        <v>116</v>
      </c>
    </row>
    <row r="228" spans="2:27" ht="29.25" customHeight="1">
      <c r="B228" s="97" t="s">
        <v>84</v>
      </c>
      <c r="C228" s="270">
        <f>VLOOKUP(A227,'申込用紙（男子）'!$A$8:$H$33,7,1)</f>
        <v>0</v>
      </c>
      <c r="D228" s="271"/>
      <c r="E228" s="271"/>
      <c r="F228" s="271"/>
      <c r="G228" s="271"/>
      <c r="H228" s="271"/>
      <c r="I228" s="272"/>
      <c r="K228" s="97" t="s">
        <v>84</v>
      </c>
      <c r="L228" s="270">
        <f>VLOOKUP(A227,'申込用紙（男子）'!$A$8:$H$33,8,1)</f>
        <v>0</v>
      </c>
      <c r="M228" s="271"/>
      <c r="N228" s="271"/>
      <c r="O228" s="271"/>
      <c r="P228" s="271"/>
      <c r="Q228" s="271"/>
      <c r="R228" s="272"/>
      <c r="T228" s="111" t="s">
        <v>84</v>
      </c>
      <c r="U228" s="273">
        <f>VLOOKUP(A227,'申込用紙（男子）'!$A$8:$I$33,9,1)</f>
        <v>0</v>
      </c>
      <c r="V228" s="274"/>
      <c r="W228" s="274"/>
      <c r="X228" s="274"/>
      <c r="Y228" s="274"/>
      <c r="Z228" s="274"/>
      <c r="AA228" s="275"/>
    </row>
    <row r="229" spans="2:27" s="106" customFormat="1" ht="12" customHeight="1">
      <c r="B229" s="276" t="s">
        <v>88</v>
      </c>
      <c r="C229" s="278">
        <f>VLOOKUP(A227,'申込用紙（男子）'!$A$8:$H$33,2,1)</f>
        <v>0</v>
      </c>
      <c r="D229" s="279"/>
      <c r="E229" s="280"/>
      <c r="F229" s="98" t="s">
        <v>89</v>
      </c>
      <c r="G229" s="284">
        <f>VLOOKUP(A227,'申込用紙（男子）'!$A$8:$H$33,4,1)</f>
        <v>0</v>
      </c>
      <c r="H229" s="285"/>
      <c r="I229" s="286"/>
      <c r="K229" s="276" t="s">
        <v>88</v>
      </c>
      <c r="L229" s="278">
        <f>VLOOKUP(A227,'申込用紙（男子）'!$A$8:$H$33,2,1)</f>
        <v>0</v>
      </c>
      <c r="M229" s="279"/>
      <c r="N229" s="280"/>
      <c r="O229" s="98" t="s">
        <v>114</v>
      </c>
      <c r="P229" s="284">
        <f>VLOOKUP(A227,'申込用紙（男子）'!$A$8:$H$33,4,1)</f>
        <v>0</v>
      </c>
      <c r="Q229" s="285"/>
      <c r="R229" s="286"/>
      <c r="T229" s="250" t="s">
        <v>88</v>
      </c>
      <c r="U229" s="255">
        <f>VLOOKUP(A227,'申込用紙（男子）'!$A$8:$I$33,2,1)</f>
        <v>0</v>
      </c>
      <c r="V229" s="256"/>
      <c r="W229" s="257"/>
      <c r="X229" s="112" t="s">
        <v>112</v>
      </c>
      <c r="Y229" s="261">
        <f>VLOOKUP(A227,'申込用紙（男子）'!$A$8:$H$33,4,1)</f>
        <v>0</v>
      </c>
      <c r="Z229" s="262"/>
      <c r="AA229" s="263"/>
    </row>
    <row r="230" spans="2:27" ht="26.25" customHeight="1">
      <c r="B230" s="277"/>
      <c r="C230" s="281"/>
      <c r="D230" s="282"/>
      <c r="E230" s="283"/>
      <c r="F230" s="99" t="s">
        <v>85</v>
      </c>
      <c r="G230" s="264">
        <f>VLOOKUP(A227,'申込用紙（男子）'!$A$8:$H$33,3,1)</f>
        <v>0</v>
      </c>
      <c r="H230" s="265"/>
      <c r="I230" s="266"/>
      <c r="K230" s="277"/>
      <c r="L230" s="281"/>
      <c r="M230" s="282"/>
      <c r="N230" s="283"/>
      <c r="O230" s="99" t="s">
        <v>85</v>
      </c>
      <c r="P230" s="264">
        <f>VLOOKUP(A227,'申込用紙（男子）'!$A$8:$H$33,3,1)</f>
        <v>0</v>
      </c>
      <c r="Q230" s="265"/>
      <c r="R230" s="266"/>
      <c r="T230" s="251"/>
      <c r="U230" s="258"/>
      <c r="V230" s="259"/>
      <c r="W230" s="260"/>
      <c r="X230" s="113" t="s">
        <v>85</v>
      </c>
      <c r="Y230" s="267">
        <f>VLOOKUP(A227,'申込用紙（男子）'!$A$8:$H$33,3,1)</f>
        <v>0</v>
      </c>
      <c r="Z230" s="268"/>
      <c r="AA230" s="269"/>
    </row>
    <row r="231" spans="2:27" ht="30.75" customHeight="1">
      <c r="B231" s="97" t="s">
        <v>83</v>
      </c>
      <c r="C231" s="223">
        <f>'申込用紙（男子）'!$D$3</f>
        <v>0</v>
      </c>
      <c r="D231" s="224"/>
      <c r="E231" s="224"/>
      <c r="F231" s="224"/>
      <c r="G231" s="225"/>
      <c r="H231" s="100" t="s">
        <v>86</v>
      </c>
      <c r="I231" s="101">
        <f>VLOOKUP(A227,'申込用紙（男子）'!$A$8:$H$33,6,1)</f>
        <v>0</v>
      </c>
      <c r="K231" s="97" t="s">
        <v>83</v>
      </c>
      <c r="L231" s="223">
        <f>'申込用紙（男子）'!$D$3</f>
        <v>0</v>
      </c>
      <c r="M231" s="224"/>
      <c r="N231" s="224"/>
      <c r="O231" s="224"/>
      <c r="P231" s="225"/>
      <c r="Q231" s="100" t="s">
        <v>86</v>
      </c>
      <c r="R231" s="101">
        <f>VLOOKUP(A227,'申込用紙（男子）'!$A$8:$H$33,6,1)</f>
        <v>0</v>
      </c>
      <c r="T231" s="111" t="s">
        <v>83</v>
      </c>
      <c r="U231" s="223">
        <f>'申込用紙（男子）'!$D$3</f>
        <v>0</v>
      </c>
      <c r="V231" s="224"/>
      <c r="W231" s="224"/>
      <c r="X231" s="224"/>
      <c r="Y231" s="225"/>
      <c r="Z231" s="114" t="s">
        <v>86</v>
      </c>
      <c r="AA231" s="115">
        <f>VLOOKUP(A227,'申込用紙（男子）'!$A$8:$H$33,6,1)</f>
        <v>0</v>
      </c>
    </row>
    <row r="232" spans="2:27" ht="18.75" customHeight="1">
      <c r="B232" s="232" t="s">
        <v>80</v>
      </c>
      <c r="C232" s="233"/>
      <c r="D232" s="102" t="s">
        <v>113</v>
      </c>
      <c r="E232" s="238"/>
      <c r="F232" s="239"/>
      <c r="G232" s="239"/>
      <c r="H232" s="239"/>
      <c r="I232" s="240"/>
      <c r="K232" s="232" t="s">
        <v>80</v>
      </c>
      <c r="L232" s="233"/>
      <c r="M232" s="102" t="s">
        <v>113</v>
      </c>
      <c r="N232" s="238"/>
      <c r="O232" s="239"/>
      <c r="P232" s="239"/>
      <c r="Q232" s="239"/>
      <c r="R232" s="240"/>
      <c r="T232" s="241" t="s">
        <v>80</v>
      </c>
      <c r="U232" s="242"/>
      <c r="V232" s="116" t="s">
        <v>113</v>
      </c>
      <c r="W232" s="247"/>
      <c r="X232" s="248"/>
      <c r="Y232" s="248"/>
      <c r="Z232" s="248"/>
      <c r="AA232" s="249"/>
    </row>
    <row r="233" spans="2:27" ht="18.75" customHeight="1">
      <c r="B233" s="234"/>
      <c r="C233" s="235"/>
      <c r="D233" s="103" t="s">
        <v>81</v>
      </c>
      <c r="E233" s="220"/>
      <c r="F233" s="221"/>
      <c r="G233" s="221"/>
      <c r="H233" s="221"/>
      <c r="I233" s="222"/>
      <c r="K233" s="234"/>
      <c r="L233" s="235"/>
      <c r="M233" s="103" t="s">
        <v>81</v>
      </c>
      <c r="N233" s="220"/>
      <c r="O233" s="221"/>
      <c r="P233" s="221"/>
      <c r="Q233" s="221"/>
      <c r="R233" s="222"/>
      <c r="T233" s="243"/>
      <c r="U233" s="244"/>
      <c r="V233" s="117" t="s">
        <v>81</v>
      </c>
      <c r="W233" s="252"/>
      <c r="X233" s="253"/>
      <c r="Y233" s="253"/>
      <c r="Z233" s="253"/>
      <c r="AA233" s="254"/>
    </row>
    <row r="234" spans="2:27" ht="18.75" customHeight="1" thickBot="1">
      <c r="B234" s="236"/>
      <c r="C234" s="237"/>
      <c r="D234" s="104" t="s">
        <v>82</v>
      </c>
      <c r="E234" s="226"/>
      <c r="F234" s="227"/>
      <c r="G234" s="227"/>
      <c r="H234" s="227"/>
      <c r="I234" s="228"/>
      <c r="K234" s="236"/>
      <c r="L234" s="237"/>
      <c r="M234" s="104" t="s">
        <v>82</v>
      </c>
      <c r="N234" s="226"/>
      <c r="O234" s="227"/>
      <c r="P234" s="227"/>
      <c r="Q234" s="227"/>
      <c r="R234" s="228"/>
      <c r="T234" s="245"/>
      <c r="U234" s="246"/>
      <c r="V234" s="118" t="s">
        <v>82</v>
      </c>
      <c r="W234" s="229"/>
      <c r="X234" s="230"/>
      <c r="Y234" s="230"/>
      <c r="Z234" s="230"/>
      <c r="AA234" s="231"/>
    </row>
  </sheetData>
  <sheetProtection sheet="1"/>
  <mergeCells count="858">
    <mergeCell ref="T2:Z2"/>
    <mergeCell ref="C3:I3"/>
    <mergeCell ref="L3:R3"/>
    <mergeCell ref="U3:AA3"/>
    <mergeCell ref="B4:B5"/>
    <mergeCell ref="C4:E5"/>
    <mergeCell ref="G4:I4"/>
    <mergeCell ref="K4:K5"/>
    <mergeCell ref="B2:H2"/>
    <mergeCell ref="K2:Q2"/>
    <mergeCell ref="K7:L9"/>
    <mergeCell ref="N7:R7"/>
    <mergeCell ref="T4:T5"/>
    <mergeCell ref="U4:W5"/>
    <mergeCell ref="Y4:AA4"/>
    <mergeCell ref="G5:I5"/>
    <mergeCell ref="P5:R5"/>
    <mergeCell ref="Y5:AA5"/>
    <mergeCell ref="L4:N5"/>
    <mergeCell ref="P4:R4"/>
    <mergeCell ref="W7:AA7"/>
    <mergeCell ref="E8:I8"/>
    <mergeCell ref="B11:H11"/>
    <mergeCell ref="K11:Q11"/>
    <mergeCell ref="T11:Z11"/>
    <mergeCell ref="C6:G6"/>
    <mergeCell ref="L6:P6"/>
    <mergeCell ref="U6:Y6"/>
    <mergeCell ref="B7:C9"/>
    <mergeCell ref="E7:I7"/>
    <mergeCell ref="B13:B14"/>
    <mergeCell ref="C13:E14"/>
    <mergeCell ref="G13:I13"/>
    <mergeCell ref="K13:K14"/>
    <mergeCell ref="N8:R8"/>
    <mergeCell ref="W8:AA8"/>
    <mergeCell ref="E9:I9"/>
    <mergeCell ref="N9:R9"/>
    <mergeCell ref="W9:AA9"/>
    <mergeCell ref="T7:U9"/>
    <mergeCell ref="C12:I12"/>
    <mergeCell ref="L12:R12"/>
    <mergeCell ref="U12:AA12"/>
    <mergeCell ref="L13:N14"/>
    <mergeCell ref="P13:R13"/>
    <mergeCell ref="T13:T14"/>
    <mergeCell ref="U13:W14"/>
    <mergeCell ref="Y13:AA13"/>
    <mergeCell ref="G14:I14"/>
    <mergeCell ref="P14:R14"/>
    <mergeCell ref="Y14:AA14"/>
    <mergeCell ref="C15:G15"/>
    <mergeCell ref="L15:P15"/>
    <mergeCell ref="U15:Y15"/>
    <mergeCell ref="K16:L18"/>
    <mergeCell ref="N16:R16"/>
    <mergeCell ref="T16:U18"/>
    <mergeCell ref="W16:AA16"/>
    <mergeCell ref="N17:R17"/>
    <mergeCell ref="W17:AA17"/>
    <mergeCell ref="N18:R18"/>
    <mergeCell ref="W18:AA18"/>
    <mergeCell ref="K20:Q20"/>
    <mergeCell ref="L22:N23"/>
    <mergeCell ref="P22:R22"/>
    <mergeCell ref="T20:Z20"/>
    <mergeCell ref="L21:R21"/>
    <mergeCell ref="U21:AA21"/>
    <mergeCell ref="T22:T23"/>
    <mergeCell ref="U22:W23"/>
    <mergeCell ref="Y22:AA22"/>
    <mergeCell ref="P23:R23"/>
    <mergeCell ref="B16:C18"/>
    <mergeCell ref="E16:I16"/>
    <mergeCell ref="B22:B23"/>
    <mergeCell ref="C22:E23"/>
    <mergeCell ref="G22:I22"/>
    <mergeCell ref="B20:H20"/>
    <mergeCell ref="C21:I21"/>
    <mergeCell ref="E17:I17"/>
    <mergeCell ref="E18:I18"/>
    <mergeCell ref="G23:I23"/>
    <mergeCell ref="Y23:AA23"/>
    <mergeCell ref="K22:K23"/>
    <mergeCell ref="B29:H29"/>
    <mergeCell ref="K29:Q29"/>
    <mergeCell ref="T29:Z29"/>
    <mergeCell ref="C24:G24"/>
    <mergeCell ref="L24:P24"/>
    <mergeCell ref="U24:Y24"/>
    <mergeCell ref="E25:I25"/>
    <mergeCell ref="W27:AA27"/>
    <mergeCell ref="T25:U27"/>
    <mergeCell ref="W25:AA25"/>
    <mergeCell ref="E26:I26"/>
    <mergeCell ref="K25:L27"/>
    <mergeCell ref="N25:R25"/>
    <mergeCell ref="N26:R26"/>
    <mergeCell ref="W26:AA26"/>
    <mergeCell ref="B31:B32"/>
    <mergeCell ref="C31:E32"/>
    <mergeCell ref="G31:I31"/>
    <mergeCell ref="K31:K32"/>
    <mergeCell ref="E27:I27"/>
    <mergeCell ref="N27:R27"/>
    <mergeCell ref="C30:I30"/>
    <mergeCell ref="L30:R30"/>
    <mergeCell ref="G32:I32"/>
    <mergeCell ref="B25:C27"/>
    <mergeCell ref="U30:AA30"/>
    <mergeCell ref="L31:N32"/>
    <mergeCell ref="P31:R31"/>
    <mergeCell ref="T31:T32"/>
    <mergeCell ref="U31:W32"/>
    <mergeCell ref="Y31:AA31"/>
    <mergeCell ref="P32:R32"/>
    <mergeCell ref="Y32:AA32"/>
    <mergeCell ref="C33:G33"/>
    <mergeCell ref="L33:P33"/>
    <mergeCell ref="U33:Y33"/>
    <mergeCell ref="K34:L36"/>
    <mergeCell ref="N34:R34"/>
    <mergeCell ref="T34:U36"/>
    <mergeCell ref="W34:AA34"/>
    <mergeCell ref="N35:R35"/>
    <mergeCell ref="W35:AA35"/>
    <mergeCell ref="N36:R36"/>
    <mergeCell ref="W36:AA36"/>
    <mergeCell ref="K38:Q38"/>
    <mergeCell ref="L40:N41"/>
    <mergeCell ref="P40:R40"/>
    <mergeCell ref="T38:Z38"/>
    <mergeCell ref="L39:R39"/>
    <mergeCell ref="U39:AA39"/>
    <mergeCell ref="T40:T41"/>
    <mergeCell ref="U40:W41"/>
    <mergeCell ref="Y40:AA40"/>
    <mergeCell ref="P41:R41"/>
    <mergeCell ref="B34:C36"/>
    <mergeCell ref="E34:I34"/>
    <mergeCell ref="B40:B41"/>
    <mergeCell ref="C40:E41"/>
    <mergeCell ref="G40:I40"/>
    <mergeCell ref="B38:H38"/>
    <mergeCell ref="C39:I39"/>
    <mergeCell ref="E35:I35"/>
    <mergeCell ref="E36:I36"/>
    <mergeCell ref="G41:I41"/>
    <mergeCell ref="Y41:AA41"/>
    <mergeCell ref="K40:K41"/>
    <mergeCell ref="B47:H47"/>
    <mergeCell ref="K47:Q47"/>
    <mergeCell ref="T47:Z47"/>
    <mergeCell ref="C42:G42"/>
    <mergeCell ref="L42:P42"/>
    <mergeCell ref="U42:Y42"/>
    <mergeCell ref="B43:C45"/>
    <mergeCell ref="E43:I43"/>
    <mergeCell ref="W45:AA45"/>
    <mergeCell ref="T43:U45"/>
    <mergeCell ref="W43:AA43"/>
    <mergeCell ref="E44:I44"/>
    <mergeCell ref="K43:L45"/>
    <mergeCell ref="N43:R43"/>
    <mergeCell ref="N44:R44"/>
    <mergeCell ref="W44:AA44"/>
    <mergeCell ref="B49:B50"/>
    <mergeCell ref="C49:E50"/>
    <mergeCell ref="G49:I49"/>
    <mergeCell ref="K49:K50"/>
    <mergeCell ref="E45:I45"/>
    <mergeCell ref="N45:R45"/>
    <mergeCell ref="C48:I48"/>
    <mergeCell ref="L48:R48"/>
    <mergeCell ref="G50:I50"/>
    <mergeCell ref="U48:AA48"/>
    <mergeCell ref="L49:N50"/>
    <mergeCell ref="P49:R49"/>
    <mergeCell ref="T49:T50"/>
    <mergeCell ref="U49:W50"/>
    <mergeCell ref="Y49:AA49"/>
    <mergeCell ref="P50:R50"/>
    <mergeCell ref="Y50:AA50"/>
    <mergeCell ref="C51:G51"/>
    <mergeCell ref="L51:P51"/>
    <mergeCell ref="U51:Y51"/>
    <mergeCell ref="K52:L54"/>
    <mergeCell ref="N52:R52"/>
    <mergeCell ref="T52:U54"/>
    <mergeCell ref="W52:AA52"/>
    <mergeCell ref="N53:R53"/>
    <mergeCell ref="W53:AA53"/>
    <mergeCell ref="N54:R54"/>
    <mergeCell ref="W54:AA54"/>
    <mergeCell ref="K56:Q56"/>
    <mergeCell ref="L58:N59"/>
    <mergeCell ref="P58:R58"/>
    <mergeCell ref="T56:Z56"/>
    <mergeCell ref="L57:R57"/>
    <mergeCell ref="U57:AA57"/>
    <mergeCell ref="T58:T59"/>
    <mergeCell ref="U58:W59"/>
    <mergeCell ref="Y58:AA58"/>
    <mergeCell ref="P59:R59"/>
    <mergeCell ref="B52:C54"/>
    <mergeCell ref="E52:I52"/>
    <mergeCell ref="B58:B59"/>
    <mergeCell ref="C58:E59"/>
    <mergeCell ref="G58:I58"/>
    <mergeCell ref="B56:H56"/>
    <mergeCell ref="C57:I57"/>
    <mergeCell ref="E53:I53"/>
    <mergeCell ref="E54:I54"/>
    <mergeCell ref="G59:I59"/>
    <mergeCell ref="Y59:AA59"/>
    <mergeCell ref="K58:K59"/>
    <mergeCell ref="B65:H65"/>
    <mergeCell ref="K65:Q65"/>
    <mergeCell ref="T65:Z65"/>
    <mergeCell ref="C60:G60"/>
    <mergeCell ref="L60:P60"/>
    <mergeCell ref="U60:Y60"/>
    <mergeCell ref="B61:C63"/>
    <mergeCell ref="E61:I61"/>
    <mergeCell ref="W63:AA63"/>
    <mergeCell ref="T61:U63"/>
    <mergeCell ref="W61:AA61"/>
    <mergeCell ref="E62:I62"/>
    <mergeCell ref="K61:L63"/>
    <mergeCell ref="N61:R61"/>
    <mergeCell ref="N62:R62"/>
    <mergeCell ref="W62:AA62"/>
    <mergeCell ref="B67:B68"/>
    <mergeCell ref="C67:E68"/>
    <mergeCell ref="G67:I67"/>
    <mergeCell ref="K67:K68"/>
    <mergeCell ref="E63:I63"/>
    <mergeCell ref="N63:R63"/>
    <mergeCell ref="C66:I66"/>
    <mergeCell ref="L66:R66"/>
    <mergeCell ref="G68:I68"/>
    <mergeCell ref="U66:AA66"/>
    <mergeCell ref="L67:N68"/>
    <mergeCell ref="P67:R67"/>
    <mergeCell ref="T67:T68"/>
    <mergeCell ref="U67:W68"/>
    <mergeCell ref="Y67:AA67"/>
    <mergeCell ref="P68:R68"/>
    <mergeCell ref="Y68:AA68"/>
    <mergeCell ref="C69:G69"/>
    <mergeCell ref="L69:P69"/>
    <mergeCell ref="U69:Y69"/>
    <mergeCell ref="K70:L72"/>
    <mergeCell ref="N70:R70"/>
    <mergeCell ref="T70:U72"/>
    <mergeCell ref="W70:AA70"/>
    <mergeCell ref="N71:R71"/>
    <mergeCell ref="W71:AA71"/>
    <mergeCell ref="N72:R72"/>
    <mergeCell ref="W72:AA72"/>
    <mergeCell ref="K74:Q74"/>
    <mergeCell ref="L76:N77"/>
    <mergeCell ref="P76:R76"/>
    <mergeCell ref="T74:Z74"/>
    <mergeCell ref="L75:R75"/>
    <mergeCell ref="U75:AA75"/>
    <mergeCell ref="T76:T77"/>
    <mergeCell ref="U76:W77"/>
    <mergeCell ref="Y76:AA76"/>
    <mergeCell ref="P77:R77"/>
    <mergeCell ref="B70:C72"/>
    <mergeCell ref="E70:I70"/>
    <mergeCell ref="B76:B77"/>
    <mergeCell ref="C76:E77"/>
    <mergeCell ref="G76:I76"/>
    <mergeCell ref="B74:H74"/>
    <mergeCell ref="C75:I75"/>
    <mergeCell ref="E71:I71"/>
    <mergeCell ref="E72:I72"/>
    <mergeCell ref="G77:I77"/>
    <mergeCell ref="Y77:AA77"/>
    <mergeCell ref="K76:K77"/>
    <mergeCell ref="B83:H83"/>
    <mergeCell ref="K83:Q83"/>
    <mergeCell ref="T83:Z83"/>
    <mergeCell ref="C78:G78"/>
    <mergeCell ref="L78:P78"/>
    <mergeCell ref="U78:Y78"/>
    <mergeCell ref="B79:C81"/>
    <mergeCell ref="E79:I79"/>
    <mergeCell ref="W81:AA81"/>
    <mergeCell ref="T79:U81"/>
    <mergeCell ref="W79:AA79"/>
    <mergeCell ref="E80:I80"/>
    <mergeCell ref="K79:L81"/>
    <mergeCell ref="N79:R79"/>
    <mergeCell ref="N80:R80"/>
    <mergeCell ref="W80:AA80"/>
    <mergeCell ref="B85:B86"/>
    <mergeCell ref="C85:E86"/>
    <mergeCell ref="G85:I85"/>
    <mergeCell ref="K85:K86"/>
    <mergeCell ref="E81:I81"/>
    <mergeCell ref="N81:R81"/>
    <mergeCell ref="C84:I84"/>
    <mergeCell ref="L84:R84"/>
    <mergeCell ref="G86:I86"/>
    <mergeCell ref="U84:AA84"/>
    <mergeCell ref="L85:N86"/>
    <mergeCell ref="P85:R85"/>
    <mergeCell ref="T85:T86"/>
    <mergeCell ref="U85:W86"/>
    <mergeCell ref="Y85:AA85"/>
    <mergeCell ref="P86:R86"/>
    <mergeCell ref="Y86:AA86"/>
    <mergeCell ref="C87:G87"/>
    <mergeCell ref="L87:P87"/>
    <mergeCell ref="U87:Y87"/>
    <mergeCell ref="K88:L90"/>
    <mergeCell ref="N88:R88"/>
    <mergeCell ref="T88:U90"/>
    <mergeCell ref="W88:AA88"/>
    <mergeCell ref="N89:R89"/>
    <mergeCell ref="W89:AA89"/>
    <mergeCell ref="N90:R90"/>
    <mergeCell ref="W90:AA90"/>
    <mergeCell ref="K92:Q92"/>
    <mergeCell ref="L94:N95"/>
    <mergeCell ref="P94:R94"/>
    <mergeCell ref="T92:Z92"/>
    <mergeCell ref="L93:R93"/>
    <mergeCell ref="U93:AA93"/>
    <mergeCell ref="T94:T95"/>
    <mergeCell ref="U94:W95"/>
    <mergeCell ref="Y94:AA94"/>
    <mergeCell ref="P95:R95"/>
    <mergeCell ref="B88:C90"/>
    <mergeCell ref="E88:I88"/>
    <mergeCell ref="B94:B95"/>
    <mergeCell ref="C94:E95"/>
    <mergeCell ref="G94:I94"/>
    <mergeCell ref="B92:H92"/>
    <mergeCell ref="C93:I93"/>
    <mergeCell ref="E89:I89"/>
    <mergeCell ref="E90:I90"/>
    <mergeCell ref="G95:I95"/>
    <mergeCell ref="Y95:AA95"/>
    <mergeCell ref="K94:K95"/>
    <mergeCell ref="B101:H101"/>
    <mergeCell ref="K101:Q101"/>
    <mergeCell ref="T101:Z101"/>
    <mergeCell ref="C96:G96"/>
    <mergeCell ref="L96:P96"/>
    <mergeCell ref="U96:Y96"/>
    <mergeCell ref="B97:C99"/>
    <mergeCell ref="E97:I97"/>
    <mergeCell ref="W99:AA99"/>
    <mergeCell ref="T97:U99"/>
    <mergeCell ref="W97:AA97"/>
    <mergeCell ref="E98:I98"/>
    <mergeCell ref="K97:L99"/>
    <mergeCell ref="N97:R97"/>
    <mergeCell ref="N98:R98"/>
    <mergeCell ref="W98:AA98"/>
    <mergeCell ref="B103:B104"/>
    <mergeCell ref="C103:E104"/>
    <mergeCell ref="G103:I103"/>
    <mergeCell ref="K103:K104"/>
    <mergeCell ref="E99:I99"/>
    <mergeCell ref="N99:R99"/>
    <mergeCell ref="C102:I102"/>
    <mergeCell ref="L102:R102"/>
    <mergeCell ref="G104:I104"/>
    <mergeCell ref="U102:AA102"/>
    <mergeCell ref="L103:N104"/>
    <mergeCell ref="P103:R103"/>
    <mergeCell ref="T103:T104"/>
    <mergeCell ref="U103:W104"/>
    <mergeCell ref="Y103:AA103"/>
    <mergeCell ref="P104:R104"/>
    <mergeCell ref="Y104:AA104"/>
    <mergeCell ref="C105:G105"/>
    <mergeCell ref="L105:P105"/>
    <mergeCell ref="U105:Y105"/>
    <mergeCell ref="K106:L108"/>
    <mergeCell ref="N106:R106"/>
    <mergeCell ref="T106:U108"/>
    <mergeCell ref="W106:AA106"/>
    <mergeCell ref="N107:R107"/>
    <mergeCell ref="W107:AA107"/>
    <mergeCell ref="N108:R108"/>
    <mergeCell ref="W108:AA108"/>
    <mergeCell ref="K110:Q110"/>
    <mergeCell ref="L112:N113"/>
    <mergeCell ref="P112:R112"/>
    <mergeCell ref="T110:Z110"/>
    <mergeCell ref="L111:R111"/>
    <mergeCell ref="U111:AA111"/>
    <mergeCell ref="T112:T113"/>
    <mergeCell ref="U112:W113"/>
    <mergeCell ref="Y112:AA112"/>
    <mergeCell ref="P113:R113"/>
    <mergeCell ref="B106:C108"/>
    <mergeCell ref="E106:I106"/>
    <mergeCell ref="B112:B113"/>
    <mergeCell ref="C112:E113"/>
    <mergeCell ref="G112:I112"/>
    <mergeCell ref="B110:H110"/>
    <mergeCell ref="C111:I111"/>
    <mergeCell ref="E107:I107"/>
    <mergeCell ref="E108:I108"/>
    <mergeCell ref="G113:I113"/>
    <mergeCell ref="Y113:AA113"/>
    <mergeCell ref="K112:K113"/>
    <mergeCell ref="B119:H119"/>
    <mergeCell ref="K119:Q119"/>
    <mergeCell ref="T119:Z119"/>
    <mergeCell ref="C114:G114"/>
    <mergeCell ref="L114:P114"/>
    <mergeCell ref="U114:Y114"/>
    <mergeCell ref="B115:C117"/>
    <mergeCell ref="E115:I115"/>
    <mergeCell ref="W117:AA117"/>
    <mergeCell ref="T115:U117"/>
    <mergeCell ref="W115:AA115"/>
    <mergeCell ref="E116:I116"/>
    <mergeCell ref="K115:L117"/>
    <mergeCell ref="N115:R115"/>
    <mergeCell ref="N116:R116"/>
    <mergeCell ref="W116:AA116"/>
    <mergeCell ref="B121:B122"/>
    <mergeCell ref="C121:E122"/>
    <mergeCell ref="G121:I121"/>
    <mergeCell ref="K121:K122"/>
    <mergeCell ref="E117:I117"/>
    <mergeCell ref="N117:R117"/>
    <mergeCell ref="C120:I120"/>
    <mergeCell ref="L120:R120"/>
    <mergeCell ref="G122:I122"/>
    <mergeCell ref="U120:AA120"/>
    <mergeCell ref="L121:N122"/>
    <mergeCell ref="P121:R121"/>
    <mergeCell ref="T121:T122"/>
    <mergeCell ref="U121:W122"/>
    <mergeCell ref="Y121:AA121"/>
    <mergeCell ref="P122:R122"/>
    <mergeCell ref="Y122:AA122"/>
    <mergeCell ref="C123:G123"/>
    <mergeCell ref="L123:P123"/>
    <mergeCell ref="U123:Y123"/>
    <mergeCell ref="K124:L126"/>
    <mergeCell ref="N124:R124"/>
    <mergeCell ref="T124:U126"/>
    <mergeCell ref="W124:AA124"/>
    <mergeCell ref="N125:R125"/>
    <mergeCell ref="W125:AA125"/>
    <mergeCell ref="N126:R126"/>
    <mergeCell ref="W126:AA126"/>
    <mergeCell ref="K128:Q128"/>
    <mergeCell ref="L130:N131"/>
    <mergeCell ref="P130:R130"/>
    <mergeCell ref="T128:Z128"/>
    <mergeCell ref="L129:R129"/>
    <mergeCell ref="U129:AA129"/>
    <mergeCell ref="T130:T131"/>
    <mergeCell ref="U130:W131"/>
    <mergeCell ref="Y130:AA130"/>
    <mergeCell ref="P131:R131"/>
    <mergeCell ref="B124:C126"/>
    <mergeCell ref="E124:I124"/>
    <mergeCell ref="B130:B131"/>
    <mergeCell ref="C130:E131"/>
    <mergeCell ref="G130:I130"/>
    <mergeCell ref="B128:H128"/>
    <mergeCell ref="C129:I129"/>
    <mergeCell ref="E125:I125"/>
    <mergeCell ref="E126:I126"/>
    <mergeCell ref="G131:I131"/>
    <mergeCell ref="Y131:AA131"/>
    <mergeCell ref="K130:K131"/>
    <mergeCell ref="B137:H137"/>
    <mergeCell ref="K137:Q137"/>
    <mergeCell ref="T137:Z137"/>
    <mergeCell ref="C132:G132"/>
    <mergeCell ref="L132:P132"/>
    <mergeCell ref="U132:Y132"/>
    <mergeCell ref="B133:C135"/>
    <mergeCell ref="E133:I133"/>
    <mergeCell ref="W135:AA135"/>
    <mergeCell ref="T133:U135"/>
    <mergeCell ref="W133:AA133"/>
    <mergeCell ref="E134:I134"/>
    <mergeCell ref="K133:L135"/>
    <mergeCell ref="N133:R133"/>
    <mergeCell ref="N134:R134"/>
    <mergeCell ref="W134:AA134"/>
    <mergeCell ref="B139:B140"/>
    <mergeCell ref="C139:E140"/>
    <mergeCell ref="G139:I139"/>
    <mergeCell ref="K139:K140"/>
    <mergeCell ref="E135:I135"/>
    <mergeCell ref="N135:R135"/>
    <mergeCell ref="C138:I138"/>
    <mergeCell ref="L138:R138"/>
    <mergeCell ref="G140:I140"/>
    <mergeCell ref="U138:AA138"/>
    <mergeCell ref="L139:N140"/>
    <mergeCell ref="P139:R139"/>
    <mergeCell ref="T139:T140"/>
    <mergeCell ref="U139:W140"/>
    <mergeCell ref="Y139:AA139"/>
    <mergeCell ref="P140:R140"/>
    <mergeCell ref="Y140:AA140"/>
    <mergeCell ref="C141:G141"/>
    <mergeCell ref="L141:P141"/>
    <mergeCell ref="U141:Y141"/>
    <mergeCell ref="K142:L144"/>
    <mergeCell ref="N142:R142"/>
    <mergeCell ref="T142:U144"/>
    <mergeCell ref="W142:AA142"/>
    <mergeCell ref="N143:R143"/>
    <mergeCell ref="W143:AA143"/>
    <mergeCell ref="N144:R144"/>
    <mergeCell ref="W144:AA144"/>
    <mergeCell ref="K146:Q146"/>
    <mergeCell ref="L148:N149"/>
    <mergeCell ref="P148:R148"/>
    <mergeCell ref="T146:Z146"/>
    <mergeCell ref="L147:R147"/>
    <mergeCell ref="U147:AA147"/>
    <mergeCell ref="T148:T149"/>
    <mergeCell ref="U148:W149"/>
    <mergeCell ref="Y148:AA148"/>
    <mergeCell ref="P149:R149"/>
    <mergeCell ref="B142:C144"/>
    <mergeCell ref="E142:I142"/>
    <mergeCell ref="B148:B149"/>
    <mergeCell ref="C148:E149"/>
    <mergeCell ref="G148:I148"/>
    <mergeCell ref="B146:H146"/>
    <mergeCell ref="C147:I147"/>
    <mergeCell ref="E143:I143"/>
    <mergeCell ref="E144:I144"/>
    <mergeCell ref="G149:I149"/>
    <mergeCell ref="Y149:AA149"/>
    <mergeCell ref="K148:K149"/>
    <mergeCell ref="B155:H155"/>
    <mergeCell ref="K155:Q155"/>
    <mergeCell ref="T155:Z155"/>
    <mergeCell ref="C150:G150"/>
    <mergeCell ref="L150:P150"/>
    <mergeCell ref="U150:Y150"/>
    <mergeCell ref="B151:C153"/>
    <mergeCell ref="E151:I151"/>
    <mergeCell ref="W153:AA153"/>
    <mergeCell ref="T151:U153"/>
    <mergeCell ref="W151:AA151"/>
    <mergeCell ref="E152:I152"/>
    <mergeCell ref="K151:L153"/>
    <mergeCell ref="N151:R151"/>
    <mergeCell ref="N152:R152"/>
    <mergeCell ref="W152:AA152"/>
    <mergeCell ref="B157:B158"/>
    <mergeCell ref="C157:E158"/>
    <mergeCell ref="G157:I157"/>
    <mergeCell ref="K157:K158"/>
    <mergeCell ref="E153:I153"/>
    <mergeCell ref="N153:R153"/>
    <mergeCell ref="C156:I156"/>
    <mergeCell ref="L156:R156"/>
    <mergeCell ref="G158:I158"/>
    <mergeCell ref="U156:AA156"/>
    <mergeCell ref="L157:N158"/>
    <mergeCell ref="P157:R157"/>
    <mergeCell ref="T157:T158"/>
    <mergeCell ref="U157:W158"/>
    <mergeCell ref="Y157:AA157"/>
    <mergeCell ref="P158:R158"/>
    <mergeCell ref="Y158:AA158"/>
    <mergeCell ref="C159:G159"/>
    <mergeCell ref="L159:P159"/>
    <mergeCell ref="U159:Y159"/>
    <mergeCell ref="K160:L162"/>
    <mergeCell ref="N160:R160"/>
    <mergeCell ref="T160:U162"/>
    <mergeCell ref="W160:AA160"/>
    <mergeCell ref="N161:R161"/>
    <mergeCell ref="W161:AA161"/>
    <mergeCell ref="N162:R162"/>
    <mergeCell ref="W162:AA162"/>
    <mergeCell ref="K164:Q164"/>
    <mergeCell ref="L166:N167"/>
    <mergeCell ref="P166:R166"/>
    <mergeCell ref="T164:Z164"/>
    <mergeCell ref="L165:R165"/>
    <mergeCell ref="U165:AA165"/>
    <mergeCell ref="T166:T167"/>
    <mergeCell ref="U166:W167"/>
    <mergeCell ref="Y166:AA166"/>
    <mergeCell ref="P167:R167"/>
    <mergeCell ref="B160:C162"/>
    <mergeCell ref="E160:I160"/>
    <mergeCell ref="B166:B167"/>
    <mergeCell ref="C166:E167"/>
    <mergeCell ref="G166:I166"/>
    <mergeCell ref="B164:H164"/>
    <mergeCell ref="C165:I165"/>
    <mergeCell ref="E161:I161"/>
    <mergeCell ref="E162:I162"/>
    <mergeCell ref="G167:I167"/>
    <mergeCell ref="Y167:AA167"/>
    <mergeCell ref="K166:K167"/>
    <mergeCell ref="B173:H173"/>
    <mergeCell ref="K173:Q173"/>
    <mergeCell ref="T173:Z173"/>
    <mergeCell ref="C168:G168"/>
    <mergeCell ref="L168:P168"/>
    <mergeCell ref="U168:Y168"/>
    <mergeCell ref="B169:C171"/>
    <mergeCell ref="E169:I169"/>
    <mergeCell ref="W171:AA171"/>
    <mergeCell ref="T169:U171"/>
    <mergeCell ref="W169:AA169"/>
    <mergeCell ref="E170:I170"/>
    <mergeCell ref="K169:L171"/>
    <mergeCell ref="N169:R169"/>
    <mergeCell ref="N170:R170"/>
    <mergeCell ref="W170:AA170"/>
    <mergeCell ref="B175:B176"/>
    <mergeCell ref="C175:E176"/>
    <mergeCell ref="G175:I175"/>
    <mergeCell ref="K175:K176"/>
    <mergeCell ref="E171:I171"/>
    <mergeCell ref="N171:R171"/>
    <mergeCell ref="C174:I174"/>
    <mergeCell ref="L174:R174"/>
    <mergeCell ref="G176:I176"/>
    <mergeCell ref="U174:AA174"/>
    <mergeCell ref="L175:N176"/>
    <mergeCell ref="P175:R175"/>
    <mergeCell ref="T175:T176"/>
    <mergeCell ref="U175:W176"/>
    <mergeCell ref="Y175:AA175"/>
    <mergeCell ref="P176:R176"/>
    <mergeCell ref="Y176:AA176"/>
    <mergeCell ref="C177:G177"/>
    <mergeCell ref="L177:P177"/>
    <mergeCell ref="U177:Y177"/>
    <mergeCell ref="K178:L180"/>
    <mergeCell ref="N178:R178"/>
    <mergeCell ref="T178:U180"/>
    <mergeCell ref="W178:AA178"/>
    <mergeCell ref="N179:R179"/>
    <mergeCell ref="W179:AA179"/>
    <mergeCell ref="N180:R180"/>
    <mergeCell ref="W180:AA180"/>
    <mergeCell ref="K182:Q182"/>
    <mergeCell ref="L184:N185"/>
    <mergeCell ref="P184:R184"/>
    <mergeCell ref="T182:Z182"/>
    <mergeCell ref="L183:R183"/>
    <mergeCell ref="U183:AA183"/>
    <mergeCell ref="T184:T185"/>
    <mergeCell ref="U184:W185"/>
    <mergeCell ref="Y184:AA184"/>
    <mergeCell ref="P185:R185"/>
    <mergeCell ref="B178:C180"/>
    <mergeCell ref="E178:I178"/>
    <mergeCell ref="B184:B185"/>
    <mergeCell ref="C184:E185"/>
    <mergeCell ref="G184:I184"/>
    <mergeCell ref="B182:H182"/>
    <mergeCell ref="C183:I183"/>
    <mergeCell ref="E179:I179"/>
    <mergeCell ref="E180:I180"/>
    <mergeCell ref="G185:I185"/>
    <mergeCell ref="Y185:AA185"/>
    <mergeCell ref="K184:K185"/>
    <mergeCell ref="B191:H191"/>
    <mergeCell ref="K191:Q191"/>
    <mergeCell ref="T191:Z191"/>
    <mergeCell ref="C186:G186"/>
    <mergeCell ref="L186:P186"/>
    <mergeCell ref="U186:Y186"/>
    <mergeCell ref="B187:C189"/>
    <mergeCell ref="E187:I187"/>
    <mergeCell ref="W189:AA189"/>
    <mergeCell ref="T187:U189"/>
    <mergeCell ref="W187:AA187"/>
    <mergeCell ref="E188:I188"/>
    <mergeCell ref="K187:L189"/>
    <mergeCell ref="N187:R187"/>
    <mergeCell ref="N188:R188"/>
    <mergeCell ref="W188:AA188"/>
    <mergeCell ref="B193:B194"/>
    <mergeCell ref="C193:E194"/>
    <mergeCell ref="G193:I193"/>
    <mergeCell ref="K193:K194"/>
    <mergeCell ref="E189:I189"/>
    <mergeCell ref="N189:R189"/>
    <mergeCell ref="C192:I192"/>
    <mergeCell ref="L192:R192"/>
    <mergeCell ref="G194:I194"/>
    <mergeCell ref="U192:AA192"/>
    <mergeCell ref="L193:N194"/>
    <mergeCell ref="P193:R193"/>
    <mergeCell ref="T193:T194"/>
    <mergeCell ref="U193:W194"/>
    <mergeCell ref="Y193:AA193"/>
    <mergeCell ref="P194:R194"/>
    <mergeCell ref="Y194:AA194"/>
    <mergeCell ref="C195:G195"/>
    <mergeCell ref="L195:P195"/>
    <mergeCell ref="U195:Y195"/>
    <mergeCell ref="K196:L198"/>
    <mergeCell ref="N196:R196"/>
    <mergeCell ref="T196:U198"/>
    <mergeCell ref="W196:AA196"/>
    <mergeCell ref="N197:R197"/>
    <mergeCell ref="W197:AA197"/>
    <mergeCell ref="N198:R198"/>
    <mergeCell ref="W198:AA198"/>
    <mergeCell ref="K200:Q200"/>
    <mergeCell ref="L202:N203"/>
    <mergeCell ref="P202:R202"/>
    <mergeCell ref="T200:Z200"/>
    <mergeCell ref="L201:R201"/>
    <mergeCell ref="U201:AA201"/>
    <mergeCell ref="T202:T203"/>
    <mergeCell ref="U202:W203"/>
    <mergeCell ref="Y202:AA202"/>
    <mergeCell ref="P203:R203"/>
    <mergeCell ref="B196:C198"/>
    <mergeCell ref="E196:I196"/>
    <mergeCell ref="B202:B203"/>
    <mergeCell ref="C202:E203"/>
    <mergeCell ref="G202:I202"/>
    <mergeCell ref="B200:H200"/>
    <mergeCell ref="C201:I201"/>
    <mergeCell ref="E197:I197"/>
    <mergeCell ref="E198:I198"/>
    <mergeCell ref="G203:I203"/>
    <mergeCell ref="Y203:AA203"/>
    <mergeCell ref="K202:K203"/>
    <mergeCell ref="B209:H209"/>
    <mergeCell ref="K209:Q209"/>
    <mergeCell ref="T209:Z209"/>
    <mergeCell ref="C204:G204"/>
    <mergeCell ref="L204:P204"/>
    <mergeCell ref="U204:Y204"/>
    <mergeCell ref="B205:C207"/>
    <mergeCell ref="E205:I205"/>
    <mergeCell ref="W207:AA207"/>
    <mergeCell ref="T205:U207"/>
    <mergeCell ref="W205:AA205"/>
    <mergeCell ref="E206:I206"/>
    <mergeCell ref="K205:L207"/>
    <mergeCell ref="N205:R205"/>
    <mergeCell ref="N206:R206"/>
    <mergeCell ref="W206:AA206"/>
    <mergeCell ref="B211:B212"/>
    <mergeCell ref="C211:E212"/>
    <mergeCell ref="G211:I211"/>
    <mergeCell ref="K211:K212"/>
    <mergeCell ref="E207:I207"/>
    <mergeCell ref="N207:R207"/>
    <mergeCell ref="C210:I210"/>
    <mergeCell ref="L210:R210"/>
    <mergeCell ref="G212:I212"/>
    <mergeCell ref="N216:R216"/>
    <mergeCell ref="U210:AA210"/>
    <mergeCell ref="L211:N212"/>
    <mergeCell ref="P211:R211"/>
    <mergeCell ref="T211:T212"/>
    <mergeCell ref="U211:W212"/>
    <mergeCell ref="Y211:AA211"/>
    <mergeCell ref="P212:R212"/>
    <mergeCell ref="Y212:AA212"/>
    <mergeCell ref="Y220:AA220"/>
    <mergeCell ref="C213:G213"/>
    <mergeCell ref="L213:P213"/>
    <mergeCell ref="U213:Y213"/>
    <mergeCell ref="K214:L216"/>
    <mergeCell ref="N214:R214"/>
    <mergeCell ref="T214:U216"/>
    <mergeCell ref="W214:AA214"/>
    <mergeCell ref="N215:R215"/>
    <mergeCell ref="W215:AA215"/>
    <mergeCell ref="E216:I216"/>
    <mergeCell ref="W216:AA216"/>
    <mergeCell ref="K218:Q218"/>
    <mergeCell ref="L220:N221"/>
    <mergeCell ref="P220:R220"/>
    <mergeCell ref="T218:Z218"/>
    <mergeCell ref="L219:R219"/>
    <mergeCell ref="U219:AA219"/>
    <mergeCell ref="T220:T221"/>
    <mergeCell ref="U220:W221"/>
    <mergeCell ref="B223:C225"/>
    <mergeCell ref="P221:R221"/>
    <mergeCell ref="B214:C216"/>
    <mergeCell ref="E214:I214"/>
    <mergeCell ref="B220:B221"/>
    <mergeCell ref="C220:E221"/>
    <mergeCell ref="G220:I220"/>
    <mergeCell ref="B218:H218"/>
    <mergeCell ref="C219:I219"/>
    <mergeCell ref="E215:I215"/>
    <mergeCell ref="N224:R224"/>
    <mergeCell ref="G221:I221"/>
    <mergeCell ref="Y221:AA221"/>
    <mergeCell ref="K220:K221"/>
    <mergeCell ref="B227:H227"/>
    <mergeCell ref="K227:Q227"/>
    <mergeCell ref="T227:Z227"/>
    <mergeCell ref="C222:G222"/>
    <mergeCell ref="L222:P222"/>
    <mergeCell ref="U222:Y222"/>
    <mergeCell ref="P229:R229"/>
    <mergeCell ref="E223:I223"/>
    <mergeCell ref="E225:I225"/>
    <mergeCell ref="N225:R225"/>
    <mergeCell ref="W225:AA225"/>
    <mergeCell ref="T223:U225"/>
    <mergeCell ref="W223:AA223"/>
    <mergeCell ref="E224:I224"/>
    <mergeCell ref="K223:L225"/>
    <mergeCell ref="N223:R223"/>
    <mergeCell ref="L231:P231"/>
    <mergeCell ref="W224:AA224"/>
    <mergeCell ref="C228:I228"/>
    <mergeCell ref="L228:R228"/>
    <mergeCell ref="U228:AA228"/>
    <mergeCell ref="B229:B230"/>
    <mergeCell ref="C229:E230"/>
    <mergeCell ref="G229:I229"/>
    <mergeCell ref="K229:K230"/>
    <mergeCell ref="L229:N230"/>
    <mergeCell ref="E233:I233"/>
    <mergeCell ref="T229:T230"/>
    <mergeCell ref="W233:AA233"/>
    <mergeCell ref="E234:I234"/>
    <mergeCell ref="U229:W230"/>
    <mergeCell ref="Y229:AA229"/>
    <mergeCell ref="G230:I230"/>
    <mergeCell ref="P230:R230"/>
    <mergeCell ref="Y230:AA230"/>
    <mergeCell ref="C231:G231"/>
    <mergeCell ref="N233:R233"/>
    <mergeCell ref="U231:Y231"/>
    <mergeCell ref="N234:R234"/>
    <mergeCell ref="W234:AA234"/>
    <mergeCell ref="B232:C234"/>
    <mergeCell ref="E232:I232"/>
    <mergeCell ref="K232:L234"/>
    <mergeCell ref="N232:R232"/>
    <mergeCell ref="T232:U234"/>
    <mergeCell ref="W232:AA232"/>
  </mergeCells>
  <conditionalFormatting sqref="L75:R75 C84:I84 L93:R93 C102:I102 L111:R111 C120:I120 L129:R129 C138:I138 L147:R147 C156:I156 L165:R165 C174:I174 L183:R183 C192:I192 L201:R201 C210:I210 L219:R219 C228:I228 L228:R228 C219:I219 L210:R210 C201:I201 L192:R192 C183:I183 L174:R174 C165:I165 L156:R156 C147:I147 L138:R138 C129:I129 L120:R120 C111:I111 L102:R102 C93:I93 L84:R84 C75:I75 L57:R57 C66:I66 L66:R66 C57:I57 C48:I48 L39:R39 L48:R48 C39:I39 C30 L21:R21 L30:R30 C21 C12:I12 L3:R3 U3:AA3 L12:R12 C3:I3 U12:AA12 U21:AA21 U30:AA30 U39:AA39 U48:AA48 U57:AA57 U66:AA66 U75:AA75 U84:AA84 U93:AA93 U102:AA102 U111:AA111 U120:AA120 U129:AA129 U138:AA138 U147:AA147 U156:AA156 U165:AA165 U174:AA174 U183:AA183 U192:AA192 U201:AA201 U210:AA210 U219:AA219 U228:AA228">
    <cfRule type="cellIs" priority="1" dxfId="0" operator="equal" stopIfTrue="1">
      <formula>0</formula>
    </cfRule>
  </conditionalFormatting>
  <printOptions/>
  <pageMargins left="0.71" right="0.25" top="1" bottom="1" header="0.3" footer="0.3"/>
  <pageSetup orientation="landscape" paperSize="13" r:id="rId2"/>
  <rowBreaks count="12" manualBreakCount="12">
    <brk id="18" max="18" man="1"/>
    <brk id="36" max="18" man="1"/>
    <brk id="54" max="18" man="1"/>
    <brk id="72" max="18" man="1"/>
    <brk id="90" max="18" man="1"/>
    <brk id="108" max="18" man="1"/>
    <brk id="126" max="18" man="1"/>
    <brk id="144" max="18" man="1"/>
    <brk id="162" max="18" man="1"/>
    <brk id="180" max="18" man="1"/>
    <brk id="198" max="18" man="1"/>
    <brk id="216" max="18" man="1"/>
  </rowBreaks>
  <colBreaks count="1" manualBreakCount="1">
    <brk id="19" max="2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theme="3" tint="0.39998000860214233"/>
  </sheetPr>
  <dimension ref="B2:T14"/>
  <sheetViews>
    <sheetView zoomScale="115" zoomScaleNormal="115" zoomScaleSheetLayoutView="115" zoomScalePageLayoutView="0" workbookViewId="0" topLeftCell="A1">
      <selection activeCell="L5" sqref="L5:L10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0.00390625" style="0" customWidth="1"/>
    <col min="4" max="4" width="2.421875" style="0" customWidth="1"/>
    <col min="5" max="5" width="1.1484375" style="0" customWidth="1"/>
    <col min="6" max="7" width="5.140625" style="0" customWidth="1"/>
    <col min="8" max="8" width="1.1484375" style="0" customWidth="1"/>
    <col min="9" max="10" width="6.140625" style="0" customWidth="1"/>
    <col min="11" max="11" width="3.57421875" style="0" customWidth="1"/>
    <col min="12" max="12" width="11.140625" style="0" customWidth="1"/>
    <col min="13" max="13" width="10.00390625" style="0" customWidth="1"/>
    <col min="14" max="14" width="2.421875" style="0" customWidth="1"/>
    <col min="15" max="15" width="1.1484375" style="0" customWidth="1"/>
    <col min="16" max="17" width="5.140625" style="0" customWidth="1"/>
    <col min="18" max="18" width="1.1484375" style="0" customWidth="1"/>
    <col min="19" max="20" width="6.140625" style="0" customWidth="1"/>
    <col min="21" max="21" width="2.140625" style="0" customWidth="1"/>
    <col min="24" max="24" width="7.421875" style="0" customWidth="1"/>
  </cols>
  <sheetData>
    <row r="1" ht="14.25" customHeight="1" thickBot="1"/>
    <row r="2" spans="2:20" ht="17.25" customHeight="1">
      <c r="B2" s="322" t="s">
        <v>96</v>
      </c>
      <c r="C2" s="323"/>
      <c r="D2" s="323"/>
      <c r="E2" s="323"/>
      <c r="F2" s="323"/>
      <c r="G2" s="323"/>
      <c r="H2" s="323"/>
      <c r="I2" s="323"/>
      <c r="J2" s="324"/>
      <c r="K2" s="55"/>
      <c r="L2" s="322" t="s">
        <v>96</v>
      </c>
      <c r="M2" s="323"/>
      <c r="N2" s="323"/>
      <c r="O2" s="323"/>
      <c r="P2" s="323"/>
      <c r="Q2" s="323"/>
      <c r="R2" s="323"/>
      <c r="S2" s="323"/>
      <c r="T2" s="324"/>
    </row>
    <row r="3" spans="2:20" ht="16.5" customHeight="1">
      <c r="B3" s="125" t="s">
        <v>123</v>
      </c>
      <c r="C3" s="325" t="s">
        <v>118</v>
      </c>
      <c r="D3" s="317"/>
      <c r="E3" s="317"/>
      <c r="F3" s="317"/>
      <c r="G3" s="317"/>
      <c r="H3" s="317"/>
      <c r="I3" s="317"/>
      <c r="J3" s="326"/>
      <c r="K3" s="55"/>
      <c r="L3" s="125" t="s">
        <v>123</v>
      </c>
      <c r="M3" s="325" t="s">
        <v>122</v>
      </c>
      <c r="N3" s="317"/>
      <c r="O3" s="317"/>
      <c r="P3" s="317"/>
      <c r="Q3" s="317"/>
      <c r="R3" s="317"/>
      <c r="S3" s="317"/>
      <c r="T3" s="326"/>
    </row>
    <row r="4" spans="2:20" ht="18" customHeight="1">
      <c r="B4" s="122" t="s">
        <v>124</v>
      </c>
      <c r="C4" s="330" t="s">
        <v>117</v>
      </c>
      <c r="D4" s="328"/>
      <c r="E4" s="124" t="s">
        <v>119</v>
      </c>
      <c r="F4" s="327" t="s">
        <v>114</v>
      </c>
      <c r="G4" s="327"/>
      <c r="H4" s="123" t="s">
        <v>120</v>
      </c>
      <c r="I4" s="328" t="s">
        <v>86</v>
      </c>
      <c r="J4" s="329"/>
      <c r="K4" s="55"/>
      <c r="L4" s="122" t="s">
        <v>124</v>
      </c>
      <c r="M4" s="330" t="s">
        <v>117</v>
      </c>
      <c r="N4" s="328"/>
      <c r="O4" s="124" t="s">
        <v>119</v>
      </c>
      <c r="P4" s="327" t="s">
        <v>114</v>
      </c>
      <c r="Q4" s="327"/>
      <c r="R4" s="123" t="s">
        <v>120</v>
      </c>
      <c r="S4" s="328" t="s">
        <v>86</v>
      </c>
      <c r="T4" s="329"/>
    </row>
    <row r="5" spans="2:20" ht="20.25" customHeight="1">
      <c r="B5" s="145"/>
      <c r="C5" s="320" t="e">
        <f>VLOOKUP(B5,'申込用紙（男子）'!$B$8:$F$33,2,1)</f>
        <v>#N/A</v>
      </c>
      <c r="D5" s="321"/>
      <c r="E5" s="127" t="s">
        <v>121</v>
      </c>
      <c r="F5" s="317" t="e">
        <f>VLOOKUP(B5,'申込用紙（男子）'!$B$8:$F$33,3,1)</f>
        <v>#N/A</v>
      </c>
      <c r="G5" s="317"/>
      <c r="H5" s="126" t="s">
        <v>120</v>
      </c>
      <c r="I5" s="318" t="e">
        <f>VLOOKUP(B5,'申込用紙（男子）'!$B$8:$G$33,5,1)</f>
        <v>#N/A</v>
      </c>
      <c r="J5" s="319"/>
      <c r="K5" s="55"/>
      <c r="L5" s="145"/>
      <c r="M5" s="320" t="e">
        <f>VLOOKUP(L5,'申込用紙（男子）'!$B$8:$F$33,2,1)</f>
        <v>#N/A</v>
      </c>
      <c r="N5" s="321"/>
      <c r="O5" s="127" t="s">
        <v>121</v>
      </c>
      <c r="P5" s="317" t="e">
        <f>VLOOKUP(L5,'申込用紙（男子）'!$B$8:$F$33,3,1)</f>
        <v>#N/A</v>
      </c>
      <c r="Q5" s="317"/>
      <c r="R5" s="126" t="s">
        <v>120</v>
      </c>
      <c r="S5" s="318" t="e">
        <f>VLOOKUP(L5,'申込用紙（男子）'!$B$8:$G$33,5,1)</f>
        <v>#N/A</v>
      </c>
      <c r="T5" s="319"/>
    </row>
    <row r="6" spans="2:20" ht="20.25" customHeight="1">
      <c r="B6" s="145"/>
      <c r="C6" s="320" t="e">
        <f>VLOOKUP(B6,'申込用紙（男子）'!$B$8:$F$33,2,1)</f>
        <v>#N/A</v>
      </c>
      <c r="D6" s="321"/>
      <c r="E6" s="127" t="s">
        <v>121</v>
      </c>
      <c r="F6" s="317" t="e">
        <f>VLOOKUP(B6,'申込用紙（男子）'!$B$8:$F$33,3,1)</f>
        <v>#N/A</v>
      </c>
      <c r="G6" s="317"/>
      <c r="H6" s="126" t="s">
        <v>120</v>
      </c>
      <c r="I6" s="318" t="e">
        <f>VLOOKUP(B6,'申込用紙（男子）'!$B$8:$G$33,5,1)</f>
        <v>#N/A</v>
      </c>
      <c r="J6" s="319"/>
      <c r="K6" s="55"/>
      <c r="L6" s="145"/>
      <c r="M6" s="320" t="e">
        <f>VLOOKUP(L6,'申込用紙（男子）'!$B$8:$F$33,2,1)</f>
        <v>#N/A</v>
      </c>
      <c r="N6" s="321"/>
      <c r="O6" s="127" t="s">
        <v>121</v>
      </c>
      <c r="P6" s="317" t="e">
        <f>VLOOKUP(L6,'申込用紙（男子）'!$B$8:$F$33,3,1)</f>
        <v>#N/A</v>
      </c>
      <c r="Q6" s="317"/>
      <c r="R6" s="126" t="s">
        <v>120</v>
      </c>
      <c r="S6" s="318" t="e">
        <f>VLOOKUP(L6,'申込用紙（男子）'!$B$8:$G$33,5,1)</f>
        <v>#N/A</v>
      </c>
      <c r="T6" s="319"/>
    </row>
    <row r="7" spans="2:20" ht="20.25" customHeight="1">
      <c r="B7" s="145"/>
      <c r="C7" s="320" t="e">
        <f>VLOOKUP(B7,'申込用紙（男子）'!$B$8:$F$33,2,1)</f>
        <v>#N/A</v>
      </c>
      <c r="D7" s="321"/>
      <c r="E7" s="127" t="s">
        <v>121</v>
      </c>
      <c r="F7" s="317" t="e">
        <f>VLOOKUP(B7,'申込用紙（男子）'!$B$8:$F$33,3,1)</f>
        <v>#N/A</v>
      </c>
      <c r="G7" s="317"/>
      <c r="H7" s="126" t="s">
        <v>120</v>
      </c>
      <c r="I7" s="318" t="e">
        <f>VLOOKUP(B7,'申込用紙（男子）'!$B$8:$G$33,5,1)</f>
        <v>#N/A</v>
      </c>
      <c r="J7" s="319"/>
      <c r="K7" s="55"/>
      <c r="L7" s="145"/>
      <c r="M7" s="320" t="e">
        <f>VLOOKUP(L7,'申込用紙（男子）'!$B$8:$F$33,2,1)</f>
        <v>#N/A</v>
      </c>
      <c r="N7" s="321"/>
      <c r="O7" s="127" t="s">
        <v>121</v>
      </c>
      <c r="P7" s="317" t="e">
        <f>VLOOKUP(L7,'申込用紙（男子）'!$B$8:$F$33,3,1)</f>
        <v>#N/A</v>
      </c>
      <c r="Q7" s="317"/>
      <c r="R7" s="126" t="s">
        <v>120</v>
      </c>
      <c r="S7" s="318" t="e">
        <f>VLOOKUP(L7,'申込用紙（男子）'!$B$8:$G$33,5,1)</f>
        <v>#N/A</v>
      </c>
      <c r="T7" s="319"/>
    </row>
    <row r="8" spans="2:20" ht="20.25" customHeight="1">
      <c r="B8" s="145"/>
      <c r="C8" s="320" t="e">
        <f>VLOOKUP(B8,'申込用紙（男子）'!$B$8:$F$33,2,1)</f>
        <v>#N/A</v>
      </c>
      <c r="D8" s="321"/>
      <c r="E8" s="127" t="s">
        <v>121</v>
      </c>
      <c r="F8" s="317" t="e">
        <f>VLOOKUP(B8,'申込用紙（男子）'!$B$8:$F$33,3,1)</f>
        <v>#N/A</v>
      </c>
      <c r="G8" s="317"/>
      <c r="H8" s="126" t="s">
        <v>120</v>
      </c>
      <c r="I8" s="318" t="e">
        <f>VLOOKUP(B8,'申込用紙（男子）'!$B$8:$G$33,5,1)</f>
        <v>#N/A</v>
      </c>
      <c r="J8" s="319"/>
      <c r="K8" s="55"/>
      <c r="L8" s="145"/>
      <c r="M8" s="320" t="e">
        <f>VLOOKUP(L8,'申込用紙（男子）'!$B$8:$F$33,2,1)</f>
        <v>#N/A</v>
      </c>
      <c r="N8" s="321"/>
      <c r="O8" s="127" t="s">
        <v>121</v>
      </c>
      <c r="P8" s="317" t="e">
        <f>VLOOKUP(L8,'申込用紙（男子）'!$B$8:$F$33,3,1)</f>
        <v>#N/A</v>
      </c>
      <c r="Q8" s="317"/>
      <c r="R8" s="126" t="s">
        <v>120</v>
      </c>
      <c r="S8" s="318" t="e">
        <f>VLOOKUP(L8,'申込用紙（男子）'!$B$8:$G$33,5,1)</f>
        <v>#N/A</v>
      </c>
      <c r="T8" s="319"/>
    </row>
    <row r="9" spans="2:20" ht="20.25" customHeight="1">
      <c r="B9" s="145"/>
      <c r="C9" s="320" t="e">
        <f>VLOOKUP(B9,'申込用紙（男子）'!$B$8:$F$33,2,1)</f>
        <v>#N/A</v>
      </c>
      <c r="D9" s="321"/>
      <c r="E9" s="127" t="s">
        <v>121</v>
      </c>
      <c r="F9" s="317" t="e">
        <f>VLOOKUP(B9,'申込用紙（男子）'!$B$8:$F$33,3,1)</f>
        <v>#N/A</v>
      </c>
      <c r="G9" s="317"/>
      <c r="H9" s="126" t="s">
        <v>120</v>
      </c>
      <c r="I9" s="318" t="e">
        <f>VLOOKUP(B9,'申込用紙（男子）'!$B$8:$G$33,5,1)</f>
        <v>#N/A</v>
      </c>
      <c r="J9" s="319"/>
      <c r="K9" s="55"/>
      <c r="L9" s="145"/>
      <c r="M9" s="320" t="e">
        <f>VLOOKUP(L9,'申込用紙（男子）'!$B$8:$F$33,2,1)</f>
        <v>#N/A</v>
      </c>
      <c r="N9" s="321"/>
      <c r="O9" s="127" t="s">
        <v>121</v>
      </c>
      <c r="P9" s="317" t="e">
        <f>VLOOKUP(L9,'申込用紙（男子）'!$B$8:$F$33,3,1)</f>
        <v>#N/A</v>
      </c>
      <c r="Q9" s="317"/>
      <c r="R9" s="126" t="s">
        <v>120</v>
      </c>
      <c r="S9" s="318" t="e">
        <f>VLOOKUP(L9,'申込用紙（男子）'!$B$8:$G$33,5,1)</f>
        <v>#N/A</v>
      </c>
      <c r="T9" s="319"/>
    </row>
    <row r="10" spans="2:20" ht="20.25" customHeight="1">
      <c r="B10" s="145"/>
      <c r="C10" s="320" t="e">
        <f>VLOOKUP(B10,'申込用紙（男子）'!$B$8:$F$33,2,1)</f>
        <v>#N/A</v>
      </c>
      <c r="D10" s="321"/>
      <c r="E10" s="127" t="s">
        <v>121</v>
      </c>
      <c r="F10" s="317" t="e">
        <f>VLOOKUP(B10,'申込用紙（男子）'!$B$8:$F$33,3,1)</f>
        <v>#N/A</v>
      </c>
      <c r="G10" s="317"/>
      <c r="H10" s="126" t="s">
        <v>120</v>
      </c>
      <c r="I10" s="318" t="e">
        <f>VLOOKUP(B10,'申込用紙（男子）'!$B$8:$G$33,5,1)</f>
        <v>#N/A</v>
      </c>
      <c r="J10" s="319"/>
      <c r="K10" s="55"/>
      <c r="L10" s="145"/>
      <c r="M10" s="320" t="e">
        <f>VLOOKUP(L10,'申込用紙（男子）'!$B$8:$F$33,2,1)</f>
        <v>#N/A</v>
      </c>
      <c r="N10" s="321"/>
      <c r="O10" s="127" t="s">
        <v>121</v>
      </c>
      <c r="P10" s="317" t="e">
        <f>VLOOKUP(L10,'申込用紙（男子）'!$B$8:$F$33,3,1)</f>
        <v>#N/A</v>
      </c>
      <c r="Q10" s="317"/>
      <c r="R10" s="126" t="s">
        <v>120</v>
      </c>
      <c r="S10" s="318" t="e">
        <f>VLOOKUP(L10,'申込用紙（男子）'!$B$8:$G$33,5,1)</f>
        <v>#N/A</v>
      </c>
      <c r="T10" s="319"/>
    </row>
    <row r="11" spans="2:20" ht="18.75" customHeight="1">
      <c r="B11" s="125" t="s">
        <v>128</v>
      </c>
      <c r="C11" s="315">
        <f>'申込用紙（男子）'!$D$3</f>
        <v>0</v>
      </c>
      <c r="D11" s="315"/>
      <c r="E11" s="315"/>
      <c r="F11" s="315"/>
      <c r="G11" s="315"/>
      <c r="H11" s="315"/>
      <c r="I11" s="315"/>
      <c r="J11" s="316"/>
      <c r="K11" s="55"/>
      <c r="L11" s="125" t="s">
        <v>128</v>
      </c>
      <c r="M11" s="315">
        <f>'申込用紙（男子）'!$D$3</f>
        <v>0</v>
      </c>
      <c r="N11" s="315"/>
      <c r="O11" s="315"/>
      <c r="P11" s="315"/>
      <c r="Q11" s="315"/>
      <c r="R11" s="315"/>
      <c r="S11" s="315"/>
      <c r="T11" s="316"/>
    </row>
    <row r="12" spans="2:20" ht="11.25" customHeight="1">
      <c r="B12" s="306" t="s">
        <v>80</v>
      </c>
      <c r="C12" s="119" t="s">
        <v>113</v>
      </c>
      <c r="D12" s="309"/>
      <c r="E12" s="309"/>
      <c r="F12" s="309"/>
      <c r="G12" s="309"/>
      <c r="H12" s="309"/>
      <c r="I12" s="309"/>
      <c r="J12" s="310"/>
      <c r="K12" s="55"/>
      <c r="L12" s="306" t="s">
        <v>80</v>
      </c>
      <c r="M12" s="119" t="s">
        <v>113</v>
      </c>
      <c r="N12" s="309"/>
      <c r="O12" s="309"/>
      <c r="P12" s="309"/>
      <c r="Q12" s="309"/>
      <c r="R12" s="309"/>
      <c r="S12" s="309"/>
      <c r="T12" s="310"/>
    </row>
    <row r="13" spans="2:20" ht="11.25" customHeight="1">
      <c r="B13" s="307"/>
      <c r="C13" s="120" t="s">
        <v>81</v>
      </c>
      <c r="D13" s="311"/>
      <c r="E13" s="311"/>
      <c r="F13" s="311"/>
      <c r="G13" s="311"/>
      <c r="H13" s="311"/>
      <c r="I13" s="311"/>
      <c r="J13" s="312"/>
      <c r="K13" s="55"/>
      <c r="L13" s="307"/>
      <c r="M13" s="120" t="s">
        <v>81</v>
      </c>
      <c r="N13" s="311"/>
      <c r="O13" s="311"/>
      <c r="P13" s="311"/>
      <c r="Q13" s="311"/>
      <c r="R13" s="311"/>
      <c r="S13" s="311"/>
      <c r="T13" s="312"/>
    </row>
    <row r="14" spans="2:20" ht="11.25" customHeight="1" thickBot="1">
      <c r="B14" s="308"/>
      <c r="C14" s="121" t="s">
        <v>82</v>
      </c>
      <c r="D14" s="313"/>
      <c r="E14" s="313"/>
      <c r="F14" s="313"/>
      <c r="G14" s="313"/>
      <c r="H14" s="313"/>
      <c r="I14" s="313"/>
      <c r="J14" s="314"/>
      <c r="K14" s="55"/>
      <c r="L14" s="308"/>
      <c r="M14" s="121" t="s">
        <v>82</v>
      </c>
      <c r="N14" s="313"/>
      <c r="O14" s="313"/>
      <c r="P14" s="313"/>
      <c r="Q14" s="313"/>
      <c r="R14" s="313"/>
      <c r="S14" s="313"/>
      <c r="T14" s="314"/>
    </row>
  </sheetData>
  <sheetProtection sheet="1"/>
  <mergeCells count="56">
    <mergeCell ref="B2:J2"/>
    <mergeCell ref="L2:T2"/>
    <mergeCell ref="C3:J3"/>
    <mergeCell ref="M3:T3"/>
    <mergeCell ref="P4:Q4"/>
    <mergeCell ref="S4:T4"/>
    <mergeCell ref="C4:D4"/>
    <mergeCell ref="F4:G4"/>
    <mergeCell ref="I4:J4"/>
    <mergeCell ref="M4:N4"/>
    <mergeCell ref="C5:D5"/>
    <mergeCell ref="F5:G5"/>
    <mergeCell ref="I5:J5"/>
    <mergeCell ref="M5:N5"/>
    <mergeCell ref="I6:J6"/>
    <mergeCell ref="M6:N6"/>
    <mergeCell ref="P8:Q8"/>
    <mergeCell ref="S8:T8"/>
    <mergeCell ref="P7:Q7"/>
    <mergeCell ref="S7:T7"/>
    <mergeCell ref="P5:Q5"/>
    <mergeCell ref="S5:T5"/>
    <mergeCell ref="P6:Q6"/>
    <mergeCell ref="S6:T6"/>
    <mergeCell ref="C7:D7"/>
    <mergeCell ref="F7:G7"/>
    <mergeCell ref="I7:J7"/>
    <mergeCell ref="M7:N7"/>
    <mergeCell ref="C6:D6"/>
    <mergeCell ref="F6:G6"/>
    <mergeCell ref="I9:J9"/>
    <mergeCell ref="M9:N9"/>
    <mergeCell ref="I10:J10"/>
    <mergeCell ref="M10:N10"/>
    <mergeCell ref="C8:D8"/>
    <mergeCell ref="F8:G8"/>
    <mergeCell ref="I8:J8"/>
    <mergeCell ref="M8:N8"/>
    <mergeCell ref="C11:J11"/>
    <mergeCell ref="M11:T11"/>
    <mergeCell ref="P10:Q10"/>
    <mergeCell ref="S10:T10"/>
    <mergeCell ref="P9:Q9"/>
    <mergeCell ref="S9:T9"/>
    <mergeCell ref="C10:D10"/>
    <mergeCell ref="F10:G10"/>
    <mergeCell ref="C9:D9"/>
    <mergeCell ref="F9:G9"/>
    <mergeCell ref="B12:B14"/>
    <mergeCell ref="D12:J12"/>
    <mergeCell ref="L12:L14"/>
    <mergeCell ref="N12:T12"/>
    <mergeCell ref="D13:J13"/>
    <mergeCell ref="N13:T13"/>
    <mergeCell ref="D14:J14"/>
    <mergeCell ref="N14:T14"/>
  </mergeCells>
  <printOptions/>
  <pageMargins left="0.7086614173228347" right="0.2362204724409449" top="0.7480314960629921" bottom="0.7480314960629921" header="0.31496062992125984" footer="0.31496062992125984"/>
  <pageSetup blackAndWhite="1" errors="blank" orientation="landscape" paperSize="1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theme="9" tint="0.39998000860214233"/>
  </sheetPr>
  <dimension ref="A2:AA234"/>
  <sheetViews>
    <sheetView zoomScale="55" zoomScaleNormal="55" zoomScaleSheetLayoutView="55" zoomScalePageLayoutView="0" workbookViewId="0" topLeftCell="A19">
      <selection activeCell="S1" sqref="S1"/>
    </sheetView>
  </sheetViews>
  <sheetFormatPr defaultColWidth="9.140625" defaultRowHeight="15"/>
  <cols>
    <col min="1" max="1" width="3.140625" style="0" customWidth="1"/>
    <col min="2" max="2" width="8.421875" style="0" customWidth="1"/>
    <col min="3" max="3" width="1.57421875" style="0" customWidth="1"/>
    <col min="4" max="4" width="8.57421875" style="0" customWidth="1"/>
    <col min="5" max="5" width="1.57421875" style="0" customWidth="1"/>
    <col min="6" max="6" width="8.57421875" style="0" customWidth="1"/>
    <col min="7" max="9" width="6.57421875" style="0" customWidth="1"/>
    <col min="10" max="11" width="8.421875" style="0" customWidth="1"/>
    <col min="12" max="12" width="1.57421875" style="0" customWidth="1"/>
    <col min="13" max="13" width="8.57421875" style="0" customWidth="1"/>
    <col min="14" max="14" width="1.57421875" style="0" customWidth="1"/>
    <col min="15" max="15" width="8.57421875" style="0" customWidth="1"/>
    <col min="16" max="18" width="6.57421875" style="0" customWidth="1"/>
    <col min="19" max="19" width="1.1484375" style="0" customWidth="1"/>
    <col min="20" max="20" width="8.421875" style="0" customWidth="1"/>
    <col min="21" max="21" width="1.57421875" style="0" customWidth="1"/>
    <col min="22" max="22" width="8.57421875" style="0" customWidth="1"/>
    <col min="23" max="23" width="1.57421875" style="0" customWidth="1"/>
    <col min="24" max="24" width="8.57421875" style="0" customWidth="1"/>
    <col min="25" max="27" width="6.57421875" style="0" customWidth="1"/>
    <col min="28" max="28" width="8.57421875" style="0" customWidth="1"/>
  </cols>
  <sheetData>
    <row r="1" ht="14.25" thickBot="1"/>
    <row r="2" spans="1:27" ht="27.75" customHeight="1">
      <c r="A2" s="93">
        <v>1</v>
      </c>
      <c r="B2" s="368" t="s">
        <v>111</v>
      </c>
      <c r="C2" s="369"/>
      <c r="D2" s="369"/>
      <c r="E2" s="369"/>
      <c r="F2" s="369"/>
      <c r="G2" s="369"/>
      <c r="H2" s="369"/>
      <c r="I2" s="83"/>
      <c r="K2" s="368" t="s">
        <v>111</v>
      </c>
      <c r="L2" s="369"/>
      <c r="M2" s="369"/>
      <c r="N2" s="369"/>
      <c r="O2" s="369"/>
      <c r="P2" s="369"/>
      <c r="Q2" s="369"/>
      <c r="R2" s="75"/>
      <c r="T2" s="349" t="s">
        <v>111</v>
      </c>
      <c r="U2" s="350"/>
      <c r="V2" s="350"/>
      <c r="W2" s="350"/>
      <c r="X2" s="350"/>
      <c r="Y2" s="350"/>
      <c r="Z2" s="350"/>
      <c r="AA2" s="84" t="s">
        <v>116</v>
      </c>
    </row>
    <row r="3" spans="2:27" ht="30" customHeight="1">
      <c r="B3" s="68" t="s">
        <v>84</v>
      </c>
      <c r="C3" s="376">
        <f>VLOOKUP(A2,'申込用紙（女子）'!$A$8:$H$33,7,1)</f>
        <v>0</v>
      </c>
      <c r="D3" s="377"/>
      <c r="E3" s="377"/>
      <c r="F3" s="377"/>
      <c r="G3" s="377"/>
      <c r="H3" s="377"/>
      <c r="I3" s="378"/>
      <c r="K3" s="68" t="s">
        <v>101</v>
      </c>
      <c r="L3" s="376">
        <f>VLOOKUP(A2,'申込用紙（女子）'!$A$8:$H$33,8,1)</f>
        <v>0</v>
      </c>
      <c r="M3" s="377"/>
      <c r="N3" s="377"/>
      <c r="O3" s="377"/>
      <c r="P3" s="377"/>
      <c r="Q3" s="377"/>
      <c r="R3" s="378"/>
      <c r="T3" s="85" t="s">
        <v>84</v>
      </c>
      <c r="U3" s="365">
        <f>VLOOKUP(A2,'申込用紙（女子）'!$A$8:$I$33,9,1)</f>
        <v>0</v>
      </c>
      <c r="V3" s="366"/>
      <c r="W3" s="366"/>
      <c r="X3" s="366"/>
      <c r="Y3" s="366"/>
      <c r="Z3" s="366"/>
      <c r="AA3" s="367"/>
    </row>
    <row r="4" spans="2:27" ht="12.75" customHeight="1">
      <c r="B4" s="379" t="s">
        <v>88</v>
      </c>
      <c r="C4" s="402">
        <f>VLOOKUP(A2,'申込用紙（女子）'!$A$8:$H$33,2,1)</f>
        <v>0</v>
      </c>
      <c r="D4" s="403"/>
      <c r="E4" s="404"/>
      <c r="F4" s="76" t="s">
        <v>112</v>
      </c>
      <c r="G4" s="399">
        <f>VLOOKUP(A2,'申込用紙（女子）'!$A$8:$H$33,4,1)</f>
        <v>0</v>
      </c>
      <c r="H4" s="400"/>
      <c r="I4" s="401"/>
      <c r="K4" s="379" t="s">
        <v>102</v>
      </c>
      <c r="L4" s="402">
        <f>VLOOKUP(A2,'申込用紙（女子）'!$A$8:$H$33,2,1)</f>
        <v>0</v>
      </c>
      <c r="M4" s="403"/>
      <c r="N4" s="404"/>
      <c r="O4" s="76" t="s">
        <v>103</v>
      </c>
      <c r="P4" s="399">
        <f>VLOOKUP(A2,'申込用紙（女子）'!$A$8:$H$33,4,1)</f>
        <v>0</v>
      </c>
      <c r="Q4" s="400"/>
      <c r="R4" s="401"/>
      <c r="T4" s="351" t="s">
        <v>88</v>
      </c>
      <c r="U4" s="353">
        <f>VLOOKUP(A2,'申込用紙（女子）'!$A$8:$I$33,2,1)</f>
        <v>0</v>
      </c>
      <c r="V4" s="354"/>
      <c r="W4" s="355"/>
      <c r="X4" s="86" t="s">
        <v>112</v>
      </c>
      <c r="Y4" s="359">
        <f>VLOOKUP(A2,'申込用紙（女子）'!$A$8:$H$33,4,1)</f>
        <v>0</v>
      </c>
      <c r="Z4" s="360"/>
      <c r="AA4" s="361"/>
    </row>
    <row r="5" spans="2:27" ht="26.25" customHeight="1">
      <c r="B5" s="380"/>
      <c r="C5" s="405"/>
      <c r="D5" s="406"/>
      <c r="E5" s="407"/>
      <c r="F5" s="70" t="s">
        <v>85</v>
      </c>
      <c r="G5" s="390">
        <f>VLOOKUP(A2,'申込用紙（女子）'!$A$8:$H$33,3,1)</f>
        <v>0</v>
      </c>
      <c r="H5" s="391"/>
      <c r="I5" s="392"/>
      <c r="K5" s="380"/>
      <c r="L5" s="405"/>
      <c r="M5" s="406"/>
      <c r="N5" s="407"/>
      <c r="O5" s="70" t="s">
        <v>104</v>
      </c>
      <c r="P5" s="390">
        <f>VLOOKUP(A2,'申込用紙（女子）'!$A$8:$H$33,3,1)</f>
        <v>0</v>
      </c>
      <c r="Q5" s="391"/>
      <c r="R5" s="392"/>
      <c r="T5" s="352"/>
      <c r="U5" s="356"/>
      <c r="V5" s="357"/>
      <c r="W5" s="358"/>
      <c r="X5" s="87" t="s">
        <v>85</v>
      </c>
      <c r="Y5" s="362">
        <f>VLOOKUP(A2,'申込用紙（女子）'!$A$8:$H$33,3,1)</f>
        <v>0</v>
      </c>
      <c r="Z5" s="363"/>
      <c r="AA5" s="364"/>
    </row>
    <row r="6" spans="2:27" ht="30" customHeight="1">
      <c r="B6" s="68" t="s">
        <v>83</v>
      </c>
      <c r="C6" s="331">
        <f>'申込用紙（女子）'!$D$3</f>
        <v>0</v>
      </c>
      <c r="D6" s="332"/>
      <c r="E6" s="332"/>
      <c r="F6" s="332"/>
      <c r="G6" s="333"/>
      <c r="H6" s="71" t="s">
        <v>86</v>
      </c>
      <c r="I6" s="73">
        <f>VLOOKUP(A2,'申込用紙（女子）'!$A$8:$H$33,6,1)</f>
        <v>0</v>
      </c>
      <c r="K6" s="68" t="s">
        <v>105</v>
      </c>
      <c r="L6" s="331">
        <f>'申込用紙（女子）'!$D$3</f>
        <v>0</v>
      </c>
      <c r="M6" s="332"/>
      <c r="N6" s="332"/>
      <c r="O6" s="332"/>
      <c r="P6" s="333"/>
      <c r="Q6" s="71" t="s">
        <v>106</v>
      </c>
      <c r="R6" s="73">
        <f>VLOOKUP(A2,'申込用紙（女子）'!$A$8:$H$33,6,1)</f>
        <v>0</v>
      </c>
      <c r="T6" s="85" t="s">
        <v>83</v>
      </c>
      <c r="U6" s="331">
        <f>'申込用紙（女子）'!$D$3</f>
        <v>0</v>
      </c>
      <c r="V6" s="332"/>
      <c r="W6" s="332"/>
      <c r="X6" s="332"/>
      <c r="Y6" s="333"/>
      <c r="Z6" s="88" t="s">
        <v>86</v>
      </c>
      <c r="AA6" s="89">
        <f>VLOOKUP(A2,'申込用紙（女子）'!$A$8:$H$33,6,1)</f>
        <v>0</v>
      </c>
    </row>
    <row r="7" spans="2:27" ht="18.75" customHeight="1">
      <c r="B7" s="381" t="s">
        <v>80</v>
      </c>
      <c r="C7" s="382"/>
      <c r="D7" s="77" t="s">
        <v>113</v>
      </c>
      <c r="E7" s="387"/>
      <c r="F7" s="388"/>
      <c r="G7" s="388"/>
      <c r="H7" s="388"/>
      <c r="I7" s="389"/>
      <c r="K7" s="381" t="s">
        <v>107</v>
      </c>
      <c r="L7" s="382"/>
      <c r="M7" s="77" t="s">
        <v>108</v>
      </c>
      <c r="N7" s="387"/>
      <c r="O7" s="388"/>
      <c r="P7" s="388"/>
      <c r="Q7" s="388"/>
      <c r="R7" s="389"/>
      <c r="T7" s="334" t="s">
        <v>80</v>
      </c>
      <c r="U7" s="335"/>
      <c r="V7" s="90" t="s">
        <v>113</v>
      </c>
      <c r="W7" s="340"/>
      <c r="X7" s="341"/>
      <c r="Y7" s="341"/>
      <c r="Z7" s="341"/>
      <c r="AA7" s="342"/>
    </row>
    <row r="8" spans="2:27" ht="18.75" customHeight="1">
      <c r="B8" s="383"/>
      <c r="C8" s="384"/>
      <c r="D8" s="78" t="s">
        <v>81</v>
      </c>
      <c r="E8" s="373"/>
      <c r="F8" s="374"/>
      <c r="G8" s="374"/>
      <c r="H8" s="374"/>
      <c r="I8" s="375"/>
      <c r="K8" s="383"/>
      <c r="L8" s="384"/>
      <c r="M8" s="78" t="s">
        <v>109</v>
      </c>
      <c r="N8" s="373"/>
      <c r="O8" s="374"/>
      <c r="P8" s="374"/>
      <c r="Q8" s="374"/>
      <c r="R8" s="375"/>
      <c r="T8" s="336"/>
      <c r="U8" s="337"/>
      <c r="V8" s="91" t="s">
        <v>81</v>
      </c>
      <c r="W8" s="343"/>
      <c r="X8" s="344"/>
      <c r="Y8" s="344"/>
      <c r="Z8" s="344"/>
      <c r="AA8" s="345"/>
    </row>
    <row r="9" spans="2:27" ht="18.75" customHeight="1" thickBot="1">
      <c r="B9" s="385"/>
      <c r="C9" s="386"/>
      <c r="D9" s="79" t="s">
        <v>82</v>
      </c>
      <c r="E9" s="370"/>
      <c r="F9" s="371"/>
      <c r="G9" s="371"/>
      <c r="H9" s="371"/>
      <c r="I9" s="372"/>
      <c r="K9" s="385"/>
      <c r="L9" s="386"/>
      <c r="M9" s="79" t="s">
        <v>110</v>
      </c>
      <c r="N9" s="370"/>
      <c r="O9" s="371"/>
      <c r="P9" s="371"/>
      <c r="Q9" s="371"/>
      <c r="R9" s="372"/>
      <c r="T9" s="338"/>
      <c r="U9" s="339"/>
      <c r="V9" s="92" t="s">
        <v>82</v>
      </c>
      <c r="W9" s="346"/>
      <c r="X9" s="347"/>
      <c r="Y9" s="347"/>
      <c r="Z9" s="347"/>
      <c r="AA9" s="348"/>
    </row>
    <row r="10" ht="24" customHeight="1" thickBot="1"/>
    <row r="11" spans="1:27" ht="26.25" customHeight="1">
      <c r="A11" s="74">
        <f>A2+1</f>
        <v>2</v>
      </c>
      <c r="B11" s="368" t="s">
        <v>111</v>
      </c>
      <c r="C11" s="369"/>
      <c r="D11" s="369"/>
      <c r="E11" s="369"/>
      <c r="F11" s="369"/>
      <c r="G11" s="369"/>
      <c r="H11" s="369"/>
      <c r="I11" s="83"/>
      <c r="K11" s="368" t="s">
        <v>111</v>
      </c>
      <c r="L11" s="369"/>
      <c r="M11" s="369"/>
      <c r="N11" s="369"/>
      <c r="O11" s="369"/>
      <c r="P11" s="369"/>
      <c r="Q11" s="369"/>
      <c r="R11" s="83"/>
      <c r="T11" s="349" t="s">
        <v>111</v>
      </c>
      <c r="U11" s="350"/>
      <c r="V11" s="350"/>
      <c r="W11" s="350"/>
      <c r="X11" s="350"/>
      <c r="Y11" s="350"/>
      <c r="Z11" s="350"/>
      <c r="AA11" s="84" t="s">
        <v>116</v>
      </c>
    </row>
    <row r="12" spans="2:27" ht="30" customHeight="1">
      <c r="B12" s="68" t="s">
        <v>84</v>
      </c>
      <c r="C12" s="376">
        <f>VLOOKUP(A11,'申込用紙（女子）'!$A$8:$H$33,7,1)</f>
        <v>0</v>
      </c>
      <c r="D12" s="377"/>
      <c r="E12" s="377"/>
      <c r="F12" s="377"/>
      <c r="G12" s="377"/>
      <c r="H12" s="377"/>
      <c r="I12" s="378"/>
      <c r="K12" s="68" t="s">
        <v>84</v>
      </c>
      <c r="L12" s="376">
        <f>VLOOKUP(A11,'申込用紙（女子）'!$A$8:$H$33,8,1)</f>
        <v>0</v>
      </c>
      <c r="M12" s="377"/>
      <c r="N12" s="377"/>
      <c r="O12" s="377"/>
      <c r="P12" s="377"/>
      <c r="Q12" s="377"/>
      <c r="R12" s="378"/>
      <c r="T12" s="85" t="s">
        <v>84</v>
      </c>
      <c r="U12" s="365">
        <f>VLOOKUP(A11,'申込用紙（女子）'!$A$8:$I$33,9,1)</f>
        <v>0</v>
      </c>
      <c r="V12" s="366"/>
      <c r="W12" s="366"/>
      <c r="X12" s="366"/>
      <c r="Y12" s="366"/>
      <c r="Z12" s="366"/>
      <c r="AA12" s="367"/>
    </row>
    <row r="13" spans="2:27" ht="12.75" customHeight="1">
      <c r="B13" s="379" t="s">
        <v>88</v>
      </c>
      <c r="C13" s="402">
        <f>VLOOKUP(A11,'申込用紙（女子）'!$A$8:$H$33,2,1)</f>
        <v>0</v>
      </c>
      <c r="D13" s="403"/>
      <c r="E13" s="404"/>
      <c r="F13" s="69" t="s">
        <v>89</v>
      </c>
      <c r="G13" s="411">
        <f>VLOOKUP(A11,'申込用紙（女子）'!$A$8:$H$33,4,1)</f>
        <v>0</v>
      </c>
      <c r="H13" s="412"/>
      <c r="I13" s="413"/>
      <c r="K13" s="379" t="s">
        <v>88</v>
      </c>
      <c r="L13" s="402">
        <f>VLOOKUP(A11,'申込用紙（女子）'!$A$8:$H$33,2,1)</f>
        <v>0</v>
      </c>
      <c r="M13" s="403"/>
      <c r="N13" s="404"/>
      <c r="O13" s="76" t="s">
        <v>112</v>
      </c>
      <c r="P13" s="399">
        <f>VLOOKUP(A11,'申込用紙（女子）'!$A$8:$H$33,4,1)</f>
        <v>0</v>
      </c>
      <c r="Q13" s="400"/>
      <c r="R13" s="401"/>
      <c r="T13" s="351" t="s">
        <v>88</v>
      </c>
      <c r="U13" s="353">
        <f>VLOOKUP(A11,'申込用紙（女子）'!$A$8:$I$33,2,1)</f>
        <v>0</v>
      </c>
      <c r="V13" s="354"/>
      <c r="W13" s="355"/>
      <c r="X13" s="86" t="s">
        <v>112</v>
      </c>
      <c r="Y13" s="359">
        <f>VLOOKUP(A11,'申込用紙（女子）'!$A$8:$H$33,4,1)</f>
        <v>0</v>
      </c>
      <c r="Z13" s="360"/>
      <c r="AA13" s="361"/>
    </row>
    <row r="14" spans="2:27" ht="26.25" customHeight="1">
      <c r="B14" s="380"/>
      <c r="C14" s="405"/>
      <c r="D14" s="406"/>
      <c r="E14" s="407"/>
      <c r="F14" s="70" t="s">
        <v>85</v>
      </c>
      <c r="G14" s="408">
        <f>VLOOKUP(A11,'申込用紙（女子）'!$A$8:$H$33,3,1)</f>
        <v>0</v>
      </c>
      <c r="H14" s="409"/>
      <c r="I14" s="410"/>
      <c r="K14" s="380"/>
      <c r="L14" s="405"/>
      <c r="M14" s="406"/>
      <c r="N14" s="407"/>
      <c r="O14" s="70" t="s">
        <v>85</v>
      </c>
      <c r="P14" s="390">
        <f>VLOOKUP(A11,'申込用紙（女子）'!$A$8:$H$33,3,1)</f>
        <v>0</v>
      </c>
      <c r="Q14" s="391"/>
      <c r="R14" s="392"/>
      <c r="T14" s="352"/>
      <c r="U14" s="356"/>
      <c r="V14" s="357"/>
      <c r="W14" s="358"/>
      <c r="X14" s="87" t="s">
        <v>85</v>
      </c>
      <c r="Y14" s="362">
        <f>VLOOKUP(A11,'申込用紙（女子）'!$A$8:$H$33,3,1)</f>
        <v>0</v>
      </c>
      <c r="Z14" s="363"/>
      <c r="AA14" s="364"/>
    </row>
    <row r="15" spans="2:27" ht="30" customHeight="1">
      <c r="B15" s="68" t="s">
        <v>83</v>
      </c>
      <c r="C15" s="331">
        <f>'申込用紙（女子）'!$D$3</f>
        <v>0</v>
      </c>
      <c r="D15" s="332"/>
      <c r="E15" s="332"/>
      <c r="F15" s="332"/>
      <c r="G15" s="333"/>
      <c r="H15" s="71" t="s">
        <v>86</v>
      </c>
      <c r="I15" s="73">
        <f>VLOOKUP(A11,'申込用紙（女子）'!$A$8:$H$33,6,1)</f>
        <v>0</v>
      </c>
      <c r="K15" s="68" t="s">
        <v>83</v>
      </c>
      <c r="L15" s="331">
        <f>'申込用紙（女子）'!$D$3</f>
        <v>0</v>
      </c>
      <c r="M15" s="332"/>
      <c r="N15" s="332"/>
      <c r="O15" s="332"/>
      <c r="P15" s="333"/>
      <c r="Q15" s="71" t="s">
        <v>86</v>
      </c>
      <c r="R15" s="73">
        <f>VLOOKUP(A11,'申込用紙（女子）'!$A$8:$H$33,6,1)</f>
        <v>0</v>
      </c>
      <c r="T15" s="85" t="s">
        <v>83</v>
      </c>
      <c r="U15" s="331">
        <f>'申込用紙（女子）'!$D$3</f>
        <v>0</v>
      </c>
      <c r="V15" s="332"/>
      <c r="W15" s="332"/>
      <c r="X15" s="332"/>
      <c r="Y15" s="333"/>
      <c r="Z15" s="88" t="s">
        <v>86</v>
      </c>
      <c r="AA15" s="89">
        <f>VLOOKUP(A11,'申込用紙（女子）'!$A$8:$H$33,6,1)</f>
        <v>0</v>
      </c>
    </row>
    <row r="16" spans="2:27" ht="18.75" customHeight="1">
      <c r="B16" s="381" t="s">
        <v>80</v>
      </c>
      <c r="C16" s="382"/>
      <c r="D16" s="77" t="s">
        <v>113</v>
      </c>
      <c r="E16" s="387"/>
      <c r="F16" s="388"/>
      <c r="G16" s="388"/>
      <c r="H16" s="388"/>
      <c r="I16" s="389"/>
      <c r="K16" s="381" t="s">
        <v>80</v>
      </c>
      <c r="L16" s="382"/>
      <c r="M16" s="77" t="s">
        <v>113</v>
      </c>
      <c r="N16" s="387"/>
      <c r="O16" s="388"/>
      <c r="P16" s="388"/>
      <c r="Q16" s="388"/>
      <c r="R16" s="389"/>
      <c r="T16" s="334" t="s">
        <v>80</v>
      </c>
      <c r="U16" s="335"/>
      <c r="V16" s="90" t="s">
        <v>113</v>
      </c>
      <c r="W16" s="340"/>
      <c r="X16" s="341"/>
      <c r="Y16" s="341"/>
      <c r="Z16" s="341"/>
      <c r="AA16" s="342"/>
    </row>
    <row r="17" spans="2:27" ht="18.75" customHeight="1">
      <c r="B17" s="383"/>
      <c r="C17" s="384"/>
      <c r="D17" s="78" t="s">
        <v>81</v>
      </c>
      <c r="E17" s="373"/>
      <c r="F17" s="374"/>
      <c r="G17" s="374"/>
      <c r="H17" s="374"/>
      <c r="I17" s="375"/>
      <c r="K17" s="383"/>
      <c r="L17" s="384"/>
      <c r="M17" s="78" t="s">
        <v>81</v>
      </c>
      <c r="N17" s="373"/>
      <c r="O17" s="374"/>
      <c r="P17" s="374"/>
      <c r="Q17" s="374"/>
      <c r="R17" s="375"/>
      <c r="T17" s="336"/>
      <c r="U17" s="337"/>
      <c r="V17" s="91" t="s">
        <v>81</v>
      </c>
      <c r="W17" s="343"/>
      <c r="X17" s="344"/>
      <c r="Y17" s="344"/>
      <c r="Z17" s="344"/>
      <c r="AA17" s="345"/>
    </row>
    <row r="18" spans="2:27" ht="18.75" customHeight="1" thickBot="1">
      <c r="B18" s="385"/>
      <c r="C18" s="386"/>
      <c r="D18" s="79" t="s">
        <v>82</v>
      </c>
      <c r="E18" s="370"/>
      <c r="F18" s="371"/>
      <c r="G18" s="371"/>
      <c r="H18" s="371"/>
      <c r="I18" s="372"/>
      <c r="K18" s="385"/>
      <c r="L18" s="386"/>
      <c r="M18" s="79" t="s">
        <v>82</v>
      </c>
      <c r="N18" s="370"/>
      <c r="O18" s="371"/>
      <c r="P18" s="371"/>
      <c r="Q18" s="371"/>
      <c r="R18" s="372"/>
      <c r="T18" s="338"/>
      <c r="U18" s="339"/>
      <c r="V18" s="92" t="s">
        <v>82</v>
      </c>
      <c r="W18" s="346"/>
      <c r="X18" s="347"/>
      <c r="Y18" s="347"/>
      <c r="Z18" s="347"/>
      <c r="AA18" s="348"/>
    </row>
    <row r="19" ht="14.25" thickBot="1"/>
    <row r="20" spans="1:27" ht="27.75" customHeight="1">
      <c r="A20" s="74">
        <f>A11+1</f>
        <v>3</v>
      </c>
      <c r="B20" s="368" t="s">
        <v>111</v>
      </c>
      <c r="C20" s="369"/>
      <c r="D20" s="369"/>
      <c r="E20" s="369"/>
      <c r="F20" s="369"/>
      <c r="G20" s="369"/>
      <c r="H20" s="369"/>
      <c r="I20" s="75"/>
      <c r="K20" s="368" t="s">
        <v>111</v>
      </c>
      <c r="L20" s="369"/>
      <c r="M20" s="369"/>
      <c r="N20" s="369"/>
      <c r="O20" s="369"/>
      <c r="P20" s="369"/>
      <c r="Q20" s="369"/>
      <c r="R20" s="75"/>
      <c r="T20" s="349" t="s">
        <v>111</v>
      </c>
      <c r="U20" s="350"/>
      <c r="V20" s="350"/>
      <c r="W20" s="350"/>
      <c r="X20" s="350"/>
      <c r="Y20" s="350"/>
      <c r="Z20" s="350"/>
      <c r="AA20" s="84" t="s">
        <v>116</v>
      </c>
    </row>
    <row r="21" spans="2:27" ht="30" customHeight="1">
      <c r="B21" s="68" t="s">
        <v>84</v>
      </c>
      <c r="C21" s="376">
        <f>VLOOKUP(A20,'申込用紙（女子）'!$A$8:$H$33,7,1)</f>
        <v>0</v>
      </c>
      <c r="D21" s="377"/>
      <c r="E21" s="377"/>
      <c r="F21" s="377"/>
      <c r="G21" s="377"/>
      <c r="H21" s="377"/>
      <c r="I21" s="378"/>
      <c r="K21" s="68" t="s">
        <v>101</v>
      </c>
      <c r="L21" s="376">
        <f>VLOOKUP(A20,'申込用紙（女子）'!$A$8:$H$33,8,1)</f>
        <v>0</v>
      </c>
      <c r="M21" s="377"/>
      <c r="N21" s="377"/>
      <c r="O21" s="377"/>
      <c r="P21" s="377"/>
      <c r="Q21" s="377"/>
      <c r="R21" s="378"/>
      <c r="T21" s="85" t="s">
        <v>84</v>
      </c>
      <c r="U21" s="365">
        <f>VLOOKUP(A20,'申込用紙（女子）'!$A$8:$I$33,9,1)</f>
        <v>0</v>
      </c>
      <c r="V21" s="366"/>
      <c r="W21" s="366"/>
      <c r="X21" s="366"/>
      <c r="Y21" s="366"/>
      <c r="Z21" s="366"/>
      <c r="AA21" s="367"/>
    </row>
    <row r="22" spans="2:27" s="80" customFormat="1" ht="12" customHeight="1">
      <c r="B22" s="379" t="s">
        <v>88</v>
      </c>
      <c r="C22" s="393">
        <f>VLOOKUP(A20,'申込用紙（女子）'!$A$8:$H$33,2,1)</f>
        <v>0</v>
      </c>
      <c r="D22" s="394"/>
      <c r="E22" s="395"/>
      <c r="F22" s="76" t="s">
        <v>89</v>
      </c>
      <c r="G22" s="399">
        <f>VLOOKUP(A20,'申込用紙（女子）'!$A$8:$H$33,4,1)</f>
        <v>0</v>
      </c>
      <c r="H22" s="400"/>
      <c r="I22" s="401"/>
      <c r="K22" s="379" t="s">
        <v>102</v>
      </c>
      <c r="L22" s="393">
        <f>VLOOKUP(A20,'申込用紙（女子）'!$A$8:$H$33,2,1)</f>
        <v>0</v>
      </c>
      <c r="M22" s="394"/>
      <c r="N22" s="395"/>
      <c r="O22" s="76" t="s">
        <v>103</v>
      </c>
      <c r="P22" s="399">
        <f>VLOOKUP(A20,'申込用紙（女子）'!$A$8:$H$33,4,1)</f>
        <v>0</v>
      </c>
      <c r="Q22" s="400"/>
      <c r="R22" s="401"/>
      <c r="T22" s="351" t="s">
        <v>88</v>
      </c>
      <c r="U22" s="353">
        <f>VLOOKUP(A20,'申込用紙（女子）'!$A$8:$I$33,2,1)</f>
        <v>0</v>
      </c>
      <c r="V22" s="354"/>
      <c r="W22" s="355"/>
      <c r="X22" s="86" t="s">
        <v>112</v>
      </c>
      <c r="Y22" s="359">
        <f>VLOOKUP(A20,'申込用紙（女子）'!$A$8:$H$33,4,1)</f>
        <v>0</v>
      </c>
      <c r="Z22" s="360"/>
      <c r="AA22" s="361"/>
    </row>
    <row r="23" spans="2:27" s="82" customFormat="1" ht="26.25" customHeight="1">
      <c r="B23" s="380"/>
      <c r="C23" s="396"/>
      <c r="D23" s="397"/>
      <c r="E23" s="398"/>
      <c r="F23" s="81" t="s">
        <v>85</v>
      </c>
      <c r="G23" s="390">
        <f>VLOOKUP(A20,'申込用紙（女子）'!$A$8:$H$33,3,1)</f>
        <v>0</v>
      </c>
      <c r="H23" s="391"/>
      <c r="I23" s="392"/>
      <c r="K23" s="380"/>
      <c r="L23" s="396"/>
      <c r="M23" s="397"/>
      <c r="N23" s="398"/>
      <c r="O23" s="70" t="s">
        <v>104</v>
      </c>
      <c r="P23" s="390">
        <f>VLOOKUP(A20,'申込用紙（女子）'!$A$8:$H$33,3,1)</f>
        <v>0</v>
      </c>
      <c r="Q23" s="391"/>
      <c r="R23" s="392"/>
      <c r="T23" s="352"/>
      <c r="U23" s="356"/>
      <c r="V23" s="357"/>
      <c r="W23" s="358"/>
      <c r="X23" s="87" t="s">
        <v>85</v>
      </c>
      <c r="Y23" s="362">
        <f>VLOOKUP(A20,'申込用紙（女子）'!$A$8:$H$33,3,1)</f>
        <v>0</v>
      </c>
      <c r="Z23" s="363"/>
      <c r="AA23" s="364"/>
    </row>
    <row r="24" spans="2:27" ht="30.75" customHeight="1">
      <c r="B24" s="68" t="s">
        <v>83</v>
      </c>
      <c r="C24" s="331">
        <f>'申込用紙（女子）'!$D$3</f>
        <v>0</v>
      </c>
      <c r="D24" s="332"/>
      <c r="E24" s="332"/>
      <c r="F24" s="332"/>
      <c r="G24" s="333"/>
      <c r="H24" s="71" t="s">
        <v>86</v>
      </c>
      <c r="I24" s="73">
        <f>VLOOKUP(A20,'申込用紙（女子）'!$A$8:$H$33,6,1)</f>
        <v>0</v>
      </c>
      <c r="K24" s="68" t="s">
        <v>105</v>
      </c>
      <c r="L24" s="331">
        <f>'申込用紙（女子）'!$D$3</f>
        <v>0</v>
      </c>
      <c r="M24" s="332"/>
      <c r="N24" s="332"/>
      <c r="O24" s="332"/>
      <c r="P24" s="333"/>
      <c r="Q24" s="71" t="s">
        <v>106</v>
      </c>
      <c r="R24" s="73">
        <f>VLOOKUP(A20,'申込用紙（女子）'!$A$8:$H$33,6,1)</f>
        <v>0</v>
      </c>
      <c r="T24" s="85" t="s">
        <v>83</v>
      </c>
      <c r="U24" s="331">
        <f>'申込用紙（女子）'!$D$3</f>
        <v>0</v>
      </c>
      <c r="V24" s="332"/>
      <c r="W24" s="332"/>
      <c r="X24" s="332"/>
      <c r="Y24" s="333"/>
      <c r="Z24" s="88" t="s">
        <v>86</v>
      </c>
      <c r="AA24" s="89">
        <f>VLOOKUP(A20,'申込用紙（女子）'!$A$8:$H$33,6,1)</f>
        <v>0</v>
      </c>
    </row>
    <row r="25" spans="2:27" ht="18.75" customHeight="1">
      <c r="B25" s="381" t="s">
        <v>80</v>
      </c>
      <c r="C25" s="382"/>
      <c r="D25" s="77" t="s">
        <v>115</v>
      </c>
      <c r="E25" s="387"/>
      <c r="F25" s="388"/>
      <c r="G25" s="388"/>
      <c r="H25" s="388"/>
      <c r="I25" s="389"/>
      <c r="K25" s="381" t="s">
        <v>107</v>
      </c>
      <c r="L25" s="382"/>
      <c r="M25" s="77" t="s">
        <v>108</v>
      </c>
      <c r="N25" s="387"/>
      <c r="O25" s="388"/>
      <c r="P25" s="388"/>
      <c r="Q25" s="388"/>
      <c r="R25" s="389"/>
      <c r="T25" s="334" t="s">
        <v>80</v>
      </c>
      <c r="U25" s="335"/>
      <c r="V25" s="90" t="s">
        <v>113</v>
      </c>
      <c r="W25" s="340"/>
      <c r="X25" s="341"/>
      <c r="Y25" s="341"/>
      <c r="Z25" s="341"/>
      <c r="AA25" s="342"/>
    </row>
    <row r="26" spans="2:27" ht="18.75" customHeight="1">
      <c r="B26" s="383"/>
      <c r="C26" s="384"/>
      <c r="D26" s="78" t="s">
        <v>81</v>
      </c>
      <c r="E26" s="373"/>
      <c r="F26" s="374"/>
      <c r="G26" s="374"/>
      <c r="H26" s="374"/>
      <c r="I26" s="375"/>
      <c r="K26" s="383"/>
      <c r="L26" s="384"/>
      <c r="M26" s="78" t="s">
        <v>109</v>
      </c>
      <c r="N26" s="373"/>
      <c r="O26" s="374"/>
      <c r="P26" s="374"/>
      <c r="Q26" s="374"/>
      <c r="R26" s="375"/>
      <c r="T26" s="336"/>
      <c r="U26" s="337"/>
      <c r="V26" s="91" t="s">
        <v>81</v>
      </c>
      <c r="W26" s="343"/>
      <c r="X26" s="344"/>
      <c r="Y26" s="344"/>
      <c r="Z26" s="344"/>
      <c r="AA26" s="345"/>
    </row>
    <row r="27" spans="2:27" ht="18.75" customHeight="1" thickBot="1">
      <c r="B27" s="385"/>
      <c r="C27" s="386"/>
      <c r="D27" s="79" t="s">
        <v>82</v>
      </c>
      <c r="E27" s="370"/>
      <c r="F27" s="371"/>
      <c r="G27" s="371"/>
      <c r="H27" s="371"/>
      <c r="I27" s="372"/>
      <c r="K27" s="385"/>
      <c r="L27" s="386"/>
      <c r="M27" s="79" t="s">
        <v>110</v>
      </c>
      <c r="N27" s="370"/>
      <c r="O27" s="371"/>
      <c r="P27" s="371"/>
      <c r="Q27" s="371"/>
      <c r="R27" s="372"/>
      <c r="T27" s="338"/>
      <c r="U27" s="339"/>
      <c r="V27" s="92" t="s">
        <v>82</v>
      </c>
      <c r="W27" s="346"/>
      <c r="X27" s="347"/>
      <c r="Y27" s="347"/>
      <c r="Z27" s="347"/>
      <c r="AA27" s="348"/>
    </row>
    <row r="28" ht="24" customHeight="1" thickBot="1"/>
    <row r="29" spans="1:27" ht="27.75" customHeight="1">
      <c r="A29" s="74">
        <f>A20+1</f>
        <v>4</v>
      </c>
      <c r="B29" s="368" t="s">
        <v>111</v>
      </c>
      <c r="C29" s="369"/>
      <c r="D29" s="369"/>
      <c r="E29" s="369"/>
      <c r="F29" s="369"/>
      <c r="G29" s="369"/>
      <c r="H29" s="369"/>
      <c r="I29" s="72"/>
      <c r="K29" s="368" t="s">
        <v>111</v>
      </c>
      <c r="L29" s="369"/>
      <c r="M29" s="369"/>
      <c r="N29" s="369"/>
      <c r="O29" s="369"/>
      <c r="P29" s="369"/>
      <c r="Q29" s="369"/>
      <c r="R29" s="72"/>
      <c r="T29" s="349" t="s">
        <v>111</v>
      </c>
      <c r="U29" s="350"/>
      <c r="V29" s="350"/>
      <c r="W29" s="350"/>
      <c r="X29" s="350"/>
      <c r="Y29" s="350"/>
      <c r="Z29" s="350"/>
      <c r="AA29" s="84" t="s">
        <v>116</v>
      </c>
    </row>
    <row r="30" spans="2:27" ht="30" customHeight="1">
      <c r="B30" s="68" t="s">
        <v>84</v>
      </c>
      <c r="C30" s="376">
        <f>VLOOKUP(A29,'申込用紙（女子）'!$A$8:$H$33,7,1)</f>
        <v>0</v>
      </c>
      <c r="D30" s="377"/>
      <c r="E30" s="377"/>
      <c r="F30" s="377"/>
      <c r="G30" s="377"/>
      <c r="H30" s="377"/>
      <c r="I30" s="378"/>
      <c r="K30" s="68" t="s">
        <v>84</v>
      </c>
      <c r="L30" s="376">
        <f>VLOOKUP(A29,'申込用紙（女子）'!$A$8:$H$33,8,1)</f>
        <v>0</v>
      </c>
      <c r="M30" s="377"/>
      <c r="N30" s="377"/>
      <c r="O30" s="377"/>
      <c r="P30" s="377"/>
      <c r="Q30" s="377"/>
      <c r="R30" s="378"/>
      <c r="T30" s="85" t="s">
        <v>84</v>
      </c>
      <c r="U30" s="365">
        <f>VLOOKUP(A29,'申込用紙（女子）'!$A$8:$I$33,9,1)</f>
        <v>0</v>
      </c>
      <c r="V30" s="366"/>
      <c r="W30" s="366"/>
      <c r="X30" s="366"/>
      <c r="Y30" s="366"/>
      <c r="Z30" s="366"/>
      <c r="AA30" s="367"/>
    </row>
    <row r="31" spans="2:27" s="80" customFormat="1" ht="12" customHeight="1">
      <c r="B31" s="379" t="s">
        <v>88</v>
      </c>
      <c r="C31" s="393">
        <f>VLOOKUP(A29,'申込用紙（女子）'!$A$8:$H$33,2,1)</f>
        <v>0</v>
      </c>
      <c r="D31" s="394"/>
      <c r="E31" s="395"/>
      <c r="F31" s="76" t="s">
        <v>89</v>
      </c>
      <c r="G31" s="399">
        <f>VLOOKUP(A29,'申込用紙（女子）'!$A$8:$H$33,4,1)</f>
        <v>0</v>
      </c>
      <c r="H31" s="400"/>
      <c r="I31" s="401"/>
      <c r="K31" s="379" t="s">
        <v>88</v>
      </c>
      <c r="L31" s="393">
        <f>VLOOKUP(A29,'申込用紙（女子）'!$A$8:$H$33,2,1)</f>
        <v>0</v>
      </c>
      <c r="M31" s="394"/>
      <c r="N31" s="395"/>
      <c r="O31" s="76" t="s">
        <v>89</v>
      </c>
      <c r="P31" s="399">
        <f>VLOOKUP(A29,'申込用紙（女子）'!$A$8:$H$33,4,1)</f>
        <v>0</v>
      </c>
      <c r="Q31" s="400"/>
      <c r="R31" s="401"/>
      <c r="T31" s="351" t="s">
        <v>88</v>
      </c>
      <c r="U31" s="353">
        <f>VLOOKUP(A29,'申込用紙（女子）'!$A$8:$I$33,2,1)</f>
        <v>0</v>
      </c>
      <c r="V31" s="354"/>
      <c r="W31" s="355"/>
      <c r="X31" s="86" t="s">
        <v>112</v>
      </c>
      <c r="Y31" s="359">
        <f>VLOOKUP(A29,'申込用紙（女子）'!$A$8:$H$33,4,1)</f>
        <v>0</v>
      </c>
      <c r="Z31" s="360"/>
      <c r="AA31" s="361"/>
    </row>
    <row r="32" spans="2:27" ht="26.25" customHeight="1">
      <c r="B32" s="380"/>
      <c r="C32" s="396"/>
      <c r="D32" s="397"/>
      <c r="E32" s="398"/>
      <c r="F32" s="81" t="s">
        <v>85</v>
      </c>
      <c r="G32" s="390">
        <f>VLOOKUP(A29,'申込用紙（女子）'!$A$8:$H$33,3,1)</f>
        <v>0</v>
      </c>
      <c r="H32" s="391"/>
      <c r="I32" s="392"/>
      <c r="K32" s="380"/>
      <c r="L32" s="396"/>
      <c r="M32" s="397"/>
      <c r="N32" s="398"/>
      <c r="O32" s="70" t="s">
        <v>85</v>
      </c>
      <c r="P32" s="390">
        <f>VLOOKUP(A29,'申込用紙（女子）'!$A$8:$H$33,3,1)</f>
        <v>0</v>
      </c>
      <c r="Q32" s="391"/>
      <c r="R32" s="392"/>
      <c r="T32" s="352"/>
      <c r="U32" s="356"/>
      <c r="V32" s="357"/>
      <c r="W32" s="358"/>
      <c r="X32" s="87" t="s">
        <v>85</v>
      </c>
      <c r="Y32" s="362">
        <f>VLOOKUP(A29,'申込用紙（女子）'!$A$8:$H$33,3,1)</f>
        <v>0</v>
      </c>
      <c r="Z32" s="363"/>
      <c r="AA32" s="364"/>
    </row>
    <row r="33" spans="2:27" ht="30.75" customHeight="1">
      <c r="B33" s="68" t="s">
        <v>83</v>
      </c>
      <c r="C33" s="331">
        <f>'申込用紙（女子）'!$D$3</f>
        <v>0</v>
      </c>
      <c r="D33" s="332"/>
      <c r="E33" s="332"/>
      <c r="F33" s="332"/>
      <c r="G33" s="333"/>
      <c r="H33" s="71" t="s">
        <v>86</v>
      </c>
      <c r="I33" s="73">
        <f>VLOOKUP(A29,'申込用紙（女子）'!$A$8:$H$33,6,1)</f>
        <v>0</v>
      </c>
      <c r="K33" s="68" t="s">
        <v>83</v>
      </c>
      <c r="L33" s="331">
        <f>'申込用紙（女子）'!$D$3</f>
        <v>0</v>
      </c>
      <c r="M33" s="332"/>
      <c r="N33" s="332"/>
      <c r="O33" s="332"/>
      <c r="P33" s="333"/>
      <c r="Q33" s="71" t="s">
        <v>86</v>
      </c>
      <c r="R33" s="73">
        <f>VLOOKUP(A29,'申込用紙（女子）'!$A$8:$H$33,6,1)</f>
        <v>0</v>
      </c>
      <c r="T33" s="85" t="s">
        <v>83</v>
      </c>
      <c r="U33" s="331">
        <f>'申込用紙（女子）'!$D$3</f>
        <v>0</v>
      </c>
      <c r="V33" s="332"/>
      <c r="W33" s="332"/>
      <c r="X33" s="332"/>
      <c r="Y33" s="333"/>
      <c r="Z33" s="88" t="s">
        <v>86</v>
      </c>
      <c r="AA33" s="89">
        <f>VLOOKUP(A29,'申込用紙（女子）'!$A$8:$H$33,6,1)</f>
        <v>0</v>
      </c>
    </row>
    <row r="34" spans="2:27" ht="18.75" customHeight="1">
      <c r="B34" s="381" t="s">
        <v>80</v>
      </c>
      <c r="C34" s="382"/>
      <c r="D34" s="77" t="s">
        <v>113</v>
      </c>
      <c r="E34" s="387"/>
      <c r="F34" s="388"/>
      <c r="G34" s="388"/>
      <c r="H34" s="388"/>
      <c r="I34" s="389"/>
      <c r="K34" s="381" t="s">
        <v>80</v>
      </c>
      <c r="L34" s="382"/>
      <c r="M34" s="77" t="s">
        <v>115</v>
      </c>
      <c r="N34" s="387"/>
      <c r="O34" s="388"/>
      <c r="P34" s="388"/>
      <c r="Q34" s="388"/>
      <c r="R34" s="389"/>
      <c r="T34" s="334" t="s">
        <v>80</v>
      </c>
      <c r="U34" s="335"/>
      <c r="V34" s="90" t="s">
        <v>113</v>
      </c>
      <c r="W34" s="340"/>
      <c r="X34" s="341"/>
      <c r="Y34" s="341"/>
      <c r="Z34" s="341"/>
      <c r="AA34" s="342"/>
    </row>
    <row r="35" spans="2:27" ht="18.75" customHeight="1">
      <c r="B35" s="383"/>
      <c r="C35" s="384"/>
      <c r="D35" s="78" t="s">
        <v>81</v>
      </c>
      <c r="E35" s="373"/>
      <c r="F35" s="374"/>
      <c r="G35" s="374"/>
      <c r="H35" s="374"/>
      <c r="I35" s="375"/>
      <c r="K35" s="383"/>
      <c r="L35" s="384"/>
      <c r="M35" s="78" t="s">
        <v>81</v>
      </c>
      <c r="N35" s="373"/>
      <c r="O35" s="374"/>
      <c r="P35" s="374"/>
      <c r="Q35" s="374"/>
      <c r="R35" s="375"/>
      <c r="T35" s="336"/>
      <c r="U35" s="337"/>
      <c r="V35" s="91" t="s">
        <v>81</v>
      </c>
      <c r="W35" s="343"/>
      <c r="X35" s="344"/>
      <c r="Y35" s="344"/>
      <c r="Z35" s="344"/>
      <c r="AA35" s="345"/>
    </row>
    <row r="36" spans="2:27" ht="18.75" customHeight="1" thickBot="1">
      <c r="B36" s="385"/>
      <c r="C36" s="386"/>
      <c r="D36" s="79" t="s">
        <v>82</v>
      </c>
      <c r="E36" s="370"/>
      <c r="F36" s="371"/>
      <c r="G36" s="371"/>
      <c r="H36" s="371"/>
      <c r="I36" s="372"/>
      <c r="K36" s="385"/>
      <c r="L36" s="386"/>
      <c r="M36" s="79" t="s">
        <v>82</v>
      </c>
      <c r="N36" s="370"/>
      <c r="O36" s="371"/>
      <c r="P36" s="371"/>
      <c r="Q36" s="371"/>
      <c r="R36" s="372"/>
      <c r="T36" s="338"/>
      <c r="U36" s="339"/>
      <c r="V36" s="92" t="s">
        <v>82</v>
      </c>
      <c r="W36" s="346"/>
      <c r="X36" s="347"/>
      <c r="Y36" s="347"/>
      <c r="Z36" s="347"/>
      <c r="AA36" s="348"/>
    </row>
    <row r="37" ht="14.25" thickBot="1"/>
    <row r="38" spans="1:27" ht="27.75" customHeight="1">
      <c r="A38" s="74">
        <f>A29+1</f>
        <v>5</v>
      </c>
      <c r="B38" s="368" t="s">
        <v>111</v>
      </c>
      <c r="C38" s="369"/>
      <c r="D38" s="369"/>
      <c r="E38" s="369"/>
      <c r="F38" s="369"/>
      <c r="G38" s="369"/>
      <c r="H38" s="369"/>
      <c r="I38" s="75"/>
      <c r="K38" s="368" t="s">
        <v>111</v>
      </c>
      <c r="L38" s="369"/>
      <c r="M38" s="369"/>
      <c r="N38" s="369"/>
      <c r="O38" s="369"/>
      <c r="P38" s="369"/>
      <c r="Q38" s="369"/>
      <c r="R38" s="75"/>
      <c r="T38" s="349" t="s">
        <v>111</v>
      </c>
      <c r="U38" s="350"/>
      <c r="V38" s="350"/>
      <c r="W38" s="350"/>
      <c r="X38" s="350"/>
      <c r="Y38" s="350"/>
      <c r="Z38" s="350"/>
      <c r="AA38" s="84" t="s">
        <v>116</v>
      </c>
    </row>
    <row r="39" spans="2:27" ht="29.25" customHeight="1">
      <c r="B39" s="68" t="s">
        <v>84</v>
      </c>
      <c r="C39" s="376">
        <f>VLOOKUP(A38,'申込用紙（女子）'!$A$8:$H$33,7,1)</f>
        <v>0</v>
      </c>
      <c r="D39" s="377"/>
      <c r="E39" s="377"/>
      <c r="F39" s="377"/>
      <c r="G39" s="377"/>
      <c r="H39" s="377"/>
      <c r="I39" s="378"/>
      <c r="K39" s="68" t="s">
        <v>101</v>
      </c>
      <c r="L39" s="376">
        <f>VLOOKUP(A38,'申込用紙（女子）'!$A$8:$H$33,8,1)</f>
        <v>0</v>
      </c>
      <c r="M39" s="377"/>
      <c r="N39" s="377"/>
      <c r="O39" s="377"/>
      <c r="P39" s="377"/>
      <c r="Q39" s="377"/>
      <c r="R39" s="378"/>
      <c r="T39" s="85" t="s">
        <v>84</v>
      </c>
      <c r="U39" s="365">
        <f>VLOOKUP(A38,'申込用紙（女子）'!$A$8:$I$33,9,1)</f>
        <v>0</v>
      </c>
      <c r="V39" s="366"/>
      <c r="W39" s="366"/>
      <c r="X39" s="366"/>
      <c r="Y39" s="366"/>
      <c r="Z39" s="366"/>
      <c r="AA39" s="367"/>
    </row>
    <row r="40" spans="2:27" s="80" customFormat="1" ht="12" customHeight="1">
      <c r="B40" s="379" t="s">
        <v>88</v>
      </c>
      <c r="C40" s="393">
        <f>VLOOKUP(A38,'申込用紙（女子）'!$A$8:$H$33,2,1)</f>
        <v>0</v>
      </c>
      <c r="D40" s="394"/>
      <c r="E40" s="395"/>
      <c r="F40" s="76" t="s">
        <v>89</v>
      </c>
      <c r="G40" s="399">
        <f>VLOOKUP(A38,'申込用紙（女子）'!$A$8:$H$33,4,1)</f>
        <v>0</v>
      </c>
      <c r="H40" s="400"/>
      <c r="I40" s="401"/>
      <c r="K40" s="379" t="s">
        <v>102</v>
      </c>
      <c r="L40" s="393">
        <f>VLOOKUP(A38,'申込用紙（女子）'!$A$8:$H$33,2,1)</f>
        <v>0</v>
      </c>
      <c r="M40" s="394"/>
      <c r="N40" s="395"/>
      <c r="O40" s="76" t="s">
        <v>103</v>
      </c>
      <c r="P40" s="399">
        <f>VLOOKUP(A38,'申込用紙（女子）'!$A$8:$H$33,4,1)</f>
        <v>0</v>
      </c>
      <c r="Q40" s="400"/>
      <c r="R40" s="401"/>
      <c r="T40" s="351" t="s">
        <v>88</v>
      </c>
      <c r="U40" s="353">
        <f>VLOOKUP(A38,'申込用紙（女子）'!$A$8:$I$33,2,1)</f>
        <v>0</v>
      </c>
      <c r="V40" s="354"/>
      <c r="W40" s="355"/>
      <c r="X40" s="86" t="s">
        <v>112</v>
      </c>
      <c r="Y40" s="359">
        <f>VLOOKUP(A38,'申込用紙（女子）'!$A$8:$H$33,4,1)</f>
        <v>0</v>
      </c>
      <c r="Z40" s="360"/>
      <c r="AA40" s="361"/>
    </row>
    <row r="41" spans="2:27" ht="26.25" customHeight="1">
      <c r="B41" s="380"/>
      <c r="C41" s="396"/>
      <c r="D41" s="397"/>
      <c r="E41" s="398"/>
      <c r="F41" s="70" t="s">
        <v>85</v>
      </c>
      <c r="G41" s="390">
        <f>VLOOKUP(A38,'申込用紙（女子）'!$A$8:$H$33,3,1)</f>
        <v>0</v>
      </c>
      <c r="H41" s="391"/>
      <c r="I41" s="392"/>
      <c r="K41" s="380"/>
      <c r="L41" s="396"/>
      <c r="M41" s="397"/>
      <c r="N41" s="398"/>
      <c r="O41" s="70" t="s">
        <v>104</v>
      </c>
      <c r="P41" s="390">
        <f>VLOOKUP(A38,'申込用紙（女子）'!$A$8:$H$33,3,1)</f>
        <v>0</v>
      </c>
      <c r="Q41" s="391"/>
      <c r="R41" s="392"/>
      <c r="T41" s="352"/>
      <c r="U41" s="356"/>
      <c r="V41" s="357"/>
      <c r="W41" s="358"/>
      <c r="X41" s="87" t="s">
        <v>85</v>
      </c>
      <c r="Y41" s="362">
        <f>VLOOKUP(A38,'申込用紙（女子）'!$A$8:$H$33,3,1)</f>
        <v>0</v>
      </c>
      <c r="Z41" s="363"/>
      <c r="AA41" s="364"/>
    </row>
    <row r="42" spans="2:27" ht="30.75" customHeight="1">
      <c r="B42" s="68" t="s">
        <v>83</v>
      </c>
      <c r="C42" s="331">
        <f>'申込用紙（女子）'!$D$3</f>
        <v>0</v>
      </c>
      <c r="D42" s="332"/>
      <c r="E42" s="332"/>
      <c r="F42" s="332"/>
      <c r="G42" s="333"/>
      <c r="H42" s="71" t="s">
        <v>86</v>
      </c>
      <c r="I42" s="73">
        <f>VLOOKUP(A38,'申込用紙（女子）'!$A$8:$H$33,6,1)</f>
        <v>0</v>
      </c>
      <c r="K42" s="68" t="s">
        <v>105</v>
      </c>
      <c r="L42" s="331">
        <f>'申込用紙（女子）'!$D$3</f>
        <v>0</v>
      </c>
      <c r="M42" s="332"/>
      <c r="N42" s="332"/>
      <c r="O42" s="332"/>
      <c r="P42" s="333"/>
      <c r="Q42" s="71" t="s">
        <v>106</v>
      </c>
      <c r="R42" s="73">
        <f>VLOOKUP(A38,'申込用紙（女子）'!$A$8:$H$33,6,1)</f>
        <v>0</v>
      </c>
      <c r="T42" s="85" t="s">
        <v>83</v>
      </c>
      <c r="U42" s="331">
        <f>'申込用紙（女子）'!$D$3</f>
        <v>0</v>
      </c>
      <c r="V42" s="332"/>
      <c r="W42" s="332"/>
      <c r="X42" s="332"/>
      <c r="Y42" s="333"/>
      <c r="Z42" s="88" t="s">
        <v>86</v>
      </c>
      <c r="AA42" s="89">
        <f>VLOOKUP(A38,'申込用紙（女子）'!$A$8:$H$33,6,1)</f>
        <v>0</v>
      </c>
    </row>
    <row r="43" spans="2:27" ht="18.75" customHeight="1">
      <c r="B43" s="381" t="s">
        <v>80</v>
      </c>
      <c r="C43" s="382"/>
      <c r="D43" s="77" t="s">
        <v>115</v>
      </c>
      <c r="E43" s="387"/>
      <c r="F43" s="388"/>
      <c r="G43" s="388"/>
      <c r="H43" s="388"/>
      <c r="I43" s="389"/>
      <c r="K43" s="381" t="s">
        <v>107</v>
      </c>
      <c r="L43" s="382"/>
      <c r="M43" s="77" t="s">
        <v>108</v>
      </c>
      <c r="N43" s="387"/>
      <c r="O43" s="388"/>
      <c r="P43" s="388"/>
      <c r="Q43" s="388"/>
      <c r="R43" s="389"/>
      <c r="T43" s="334" t="s">
        <v>80</v>
      </c>
      <c r="U43" s="335"/>
      <c r="V43" s="90" t="s">
        <v>113</v>
      </c>
      <c r="W43" s="340"/>
      <c r="X43" s="341"/>
      <c r="Y43" s="341"/>
      <c r="Z43" s="341"/>
      <c r="AA43" s="342"/>
    </row>
    <row r="44" spans="2:27" ht="18.75" customHeight="1">
      <c r="B44" s="383"/>
      <c r="C44" s="384"/>
      <c r="D44" s="78" t="s">
        <v>81</v>
      </c>
      <c r="E44" s="373"/>
      <c r="F44" s="374"/>
      <c r="G44" s="374"/>
      <c r="H44" s="374"/>
      <c r="I44" s="375"/>
      <c r="K44" s="383"/>
      <c r="L44" s="384"/>
      <c r="M44" s="78" t="s">
        <v>109</v>
      </c>
      <c r="N44" s="373"/>
      <c r="O44" s="374"/>
      <c r="P44" s="374"/>
      <c r="Q44" s="374"/>
      <c r="R44" s="375"/>
      <c r="T44" s="336"/>
      <c r="U44" s="337"/>
      <c r="V44" s="91" t="s">
        <v>81</v>
      </c>
      <c r="W44" s="343"/>
      <c r="X44" s="344"/>
      <c r="Y44" s="344"/>
      <c r="Z44" s="344"/>
      <c r="AA44" s="345"/>
    </row>
    <row r="45" spans="2:27" ht="18.75" customHeight="1" thickBot="1">
      <c r="B45" s="385"/>
      <c r="C45" s="386"/>
      <c r="D45" s="79" t="s">
        <v>82</v>
      </c>
      <c r="E45" s="370"/>
      <c r="F45" s="371"/>
      <c r="G45" s="371"/>
      <c r="H45" s="371"/>
      <c r="I45" s="372"/>
      <c r="K45" s="385"/>
      <c r="L45" s="386"/>
      <c r="M45" s="79" t="s">
        <v>110</v>
      </c>
      <c r="N45" s="370"/>
      <c r="O45" s="371"/>
      <c r="P45" s="371"/>
      <c r="Q45" s="371"/>
      <c r="R45" s="372"/>
      <c r="T45" s="338"/>
      <c r="U45" s="339"/>
      <c r="V45" s="92" t="s">
        <v>82</v>
      </c>
      <c r="W45" s="346"/>
      <c r="X45" s="347"/>
      <c r="Y45" s="347"/>
      <c r="Z45" s="347"/>
      <c r="AA45" s="348"/>
    </row>
    <row r="46" ht="24" customHeight="1" thickBot="1"/>
    <row r="47" spans="1:27" ht="27.75" customHeight="1">
      <c r="A47" s="74">
        <f>A38+1</f>
        <v>6</v>
      </c>
      <c r="B47" s="368" t="s">
        <v>111</v>
      </c>
      <c r="C47" s="369"/>
      <c r="D47" s="369"/>
      <c r="E47" s="369"/>
      <c r="F47" s="369"/>
      <c r="G47" s="369"/>
      <c r="H47" s="369"/>
      <c r="I47" s="72"/>
      <c r="K47" s="368" t="s">
        <v>111</v>
      </c>
      <c r="L47" s="369"/>
      <c r="M47" s="369"/>
      <c r="N47" s="369"/>
      <c r="O47" s="369"/>
      <c r="P47" s="369"/>
      <c r="Q47" s="369"/>
      <c r="R47" s="72"/>
      <c r="T47" s="349" t="s">
        <v>111</v>
      </c>
      <c r="U47" s="350"/>
      <c r="V47" s="350"/>
      <c r="W47" s="350"/>
      <c r="X47" s="350"/>
      <c r="Y47" s="350"/>
      <c r="Z47" s="350"/>
      <c r="AA47" s="84" t="s">
        <v>116</v>
      </c>
    </row>
    <row r="48" spans="2:27" ht="30" customHeight="1">
      <c r="B48" s="68" t="s">
        <v>84</v>
      </c>
      <c r="C48" s="376">
        <f>VLOOKUP(A47,'申込用紙（女子）'!$A$8:$H$33,7,1)</f>
        <v>0</v>
      </c>
      <c r="D48" s="377"/>
      <c r="E48" s="377"/>
      <c r="F48" s="377"/>
      <c r="G48" s="377"/>
      <c r="H48" s="377"/>
      <c r="I48" s="378"/>
      <c r="K48" s="68" t="s">
        <v>84</v>
      </c>
      <c r="L48" s="376">
        <f>VLOOKUP(A47,'申込用紙（女子）'!$A$8:$H$33,8,1)</f>
        <v>0</v>
      </c>
      <c r="M48" s="377"/>
      <c r="N48" s="377"/>
      <c r="O48" s="377"/>
      <c r="P48" s="377"/>
      <c r="Q48" s="377"/>
      <c r="R48" s="378"/>
      <c r="T48" s="85" t="s">
        <v>84</v>
      </c>
      <c r="U48" s="365">
        <f>VLOOKUP(A47,'申込用紙（女子）'!$A$8:$I$33,9,1)</f>
        <v>0</v>
      </c>
      <c r="V48" s="366"/>
      <c r="W48" s="366"/>
      <c r="X48" s="366"/>
      <c r="Y48" s="366"/>
      <c r="Z48" s="366"/>
      <c r="AA48" s="367"/>
    </row>
    <row r="49" spans="2:27" s="80" customFormat="1" ht="12" customHeight="1">
      <c r="B49" s="379" t="s">
        <v>88</v>
      </c>
      <c r="C49" s="393">
        <f>VLOOKUP(A47,'申込用紙（女子）'!$A$8:$H$33,2,1)</f>
        <v>0</v>
      </c>
      <c r="D49" s="394"/>
      <c r="E49" s="395"/>
      <c r="F49" s="76" t="s">
        <v>89</v>
      </c>
      <c r="G49" s="399">
        <f>VLOOKUP(A47,'申込用紙（女子）'!$A$8:$H$33,4,1)</f>
        <v>0</v>
      </c>
      <c r="H49" s="400"/>
      <c r="I49" s="401"/>
      <c r="K49" s="379" t="s">
        <v>88</v>
      </c>
      <c r="L49" s="393">
        <f>VLOOKUP(A47,'申込用紙（女子）'!$A$8:$H$33,2,1)</f>
        <v>0</v>
      </c>
      <c r="M49" s="394"/>
      <c r="N49" s="395"/>
      <c r="O49" s="76" t="s">
        <v>89</v>
      </c>
      <c r="P49" s="399">
        <f>VLOOKUP(A47,'申込用紙（女子）'!$A$8:$H$33,4,1)</f>
        <v>0</v>
      </c>
      <c r="Q49" s="400"/>
      <c r="R49" s="401"/>
      <c r="T49" s="351" t="s">
        <v>88</v>
      </c>
      <c r="U49" s="353">
        <f>VLOOKUP(A47,'申込用紙（女子）'!$A$8:$I$33,2,1)</f>
        <v>0</v>
      </c>
      <c r="V49" s="354"/>
      <c r="W49" s="355"/>
      <c r="X49" s="86" t="s">
        <v>112</v>
      </c>
      <c r="Y49" s="359">
        <f>VLOOKUP(A47,'申込用紙（女子）'!$A$8:$H$33,4,1)</f>
        <v>0</v>
      </c>
      <c r="Z49" s="360"/>
      <c r="AA49" s="361"/>
    </row>
    <row r="50" spans="2:27" ht="26.25" customHeight="1">
      <c r="B50" s="380"/>
      <c r="C50" s="396"/>
      <c r="D50" s="397"/>
      <c r="E50" s="398"/>
      <c r="F50" s="70" t="s">
        <v>85</v>
      </c>
      <c r="G50" s="390">
        <f>VLOOKUP(A47,'申込用紙（女子）'!$A$8:$H$33,3,1)</f>
        <v>0</v>
      </c>
      <c r="H50" s="391"/>
      <c r="I50" s="392"/>
      <c r="K50" s="380"/>
      <c r="L50" s="396"/>
      <c r="M50" s="397"/>
      <c r="N50" s="398"/>
      <c r="O50" s="70" t="s">
        <v>85</v>
      </c>
      <c r="P50" s="390">
        <f>VLOOKUP(A47,'申込用紙（女子）'!$A$8:$H$33,3,1)</f>
        <v>0</v>
      </c>
      <c r="Q50" s="391"/>
      <c r="R50" s="392"/>
      <c r="T50" s="352"/>
      <c r="U50" s="356"/>
      <c r="V50" s="357"/>
      <c r="W50" s="358"/>
      <c r="X50" s="87" t="s">
        <v>85</v>
      </c>
      <c r="Y50" s="362">
        <f>VLOOKUP(A47,'申込用紙（女子）'!$A$8:$H$33,3,1)</f>
        <v>0</v>
      </c>
      <c r="Z50" s="363"/>
      <c r="AA50" s="364"/>
    </row>
    <row r="51" spans="2:27" ht="30.75" customHeight="1">
      <c r="B51" s="68" t="s">
        <v>83</v>
      </c>
      <c r="C51" s="331">
        <f>'申込用紙（女子）'!$D$3</f>
        <v>0</v>
      </c>
      <c r="D51" s="332"/>
      <c r="E51" s="332"/>
      <c r="F51" s="332"/>
      <c r="G51" s="333"/>
      <c r="H51" s="71" t="s">
        <v>86</v>
      </c>
      <c r="I51" s="73">
        <f>VLOOKUP(A47,'申込用紙（女子）'!$A$8:$H$33,6,1)</f>
        <v>0</v>
      </c>
      <c r="K51" s="68" t="s">
        <v>83</v>
      </c>
      <c r="L51" s="331">
        <f>'申込用紙（女子）'!$D$3</f>
        <v>0</v>
      </c>
      <c r="M51" s="332"/>
      <c r="N51" s="332"/>
      <c r="O51" s="332"/>
      <c r="P51" s="333"/>
      <c r="Q51" s="71" t="s">
        <v>86</v>
      </c>
      <c r="R51" s="73">
        <f>VLOOKUP(A47,'申込用紙（女子）'!$A$8:$H$33,6,1)</f>
        <v>0</v>
      </c>
      <c r="T51" s="85" t="s">
        <v>83</v>
      </c>
      <c r="U51" s="331">
        <f>'申込用紙（女子）'!$D$3</f>
        <v>0</v>
      </c>
      <c r="V51" s="332"/>
      <c r="W51" s="332"/>
      <c r="X51" s="332"/>
      <c r="Y51" s="333"/>
      <c r="Z51" s="88" t="s">
        <v>86</v>
      </c>
      <c r="AA51" s="89">
        <f>VLOOKUP(A47,'申込用紙（女子）'!$A$8:$H$33,6,1)</f>
        <v>0</v>
      </c>
    </row>
    <row r="52" spans="2:27" ht="18.75" customHeight="1">
      <c r="B52" s="381" t="s">
        <v>80</v>
      </c>
      <c r="C52" s="382"/>
      <c r="D52" s="77" t="s">
        <v>115</v>
      </c>
      <c r="E52" s="387"/>
      <c r="F52" s="388"/>
      <c r="G52" s="388"/>
      <c r="H52" s="388"/>
      <c r="I52" s="389"/>
      <c r="K52" s="381" t="s">
        <v>80</v>
      </c>
      <c r="L52" s="382"/>
      <c r="M52" s="77" t="s">
        <v>115</v>
      </c>
      <c r="N52" s="387"/>
      <c r="O52" s="388"/>
      <c r="P52" s="388"/>
      <c r="Q52" s="388"/>
      <c r="R52" s="389"/>
      <c r="T52" s="334" t="s">
        <v>80</v>
      </c>
      <c r="U52" s="335"/>
      <c r="V52" s="90" t="s">
        <v>113</v>
      </c>
      <c r="W52" s="340"/>
      <c r="X52" s="341"/>
      <c r="Y52" s="341"/>
      <c r="Z52" s="341"/>
      <c r="AA52" s="342"/>
    </row>
    <row r="53" spans="2:27" ht="18.75" customHeight="1">
      <c r="B53" s="383"/>
      <c r="C53" s="384"/>
      <c r="D53" s="78" t="s">
        <v>81</v>
      </c>
      <c r="E53" s="373"/>
      <c r="F53" s="374"/>
      <c r="G53" s="374"/>
      <c r="H53" s="374"/>
      <c r="I53" s="375"/>
      <c r="K53" s="383"/>
      <c r="L53" s="384"/>
      <c r="M53" s="78" t="s">
        <v>81</v>
      </c>
      <c r="N53" s="373"/>
      <c r="O53" s="374"/>
      <c r="P53" s="374"/>
      <c r="Q53" s="374"/>
      <c r="R53" s="375"/>
      <c r="T53" s="336"/>
      <c r="U53" s="337"/>
      <c r="V53" s="91" t="s">
        <v>81</v>
      </c>
      <c r="W53" s="343"/>
      <c r="X53" s="344"/>
      <c r="Y53" s="344"/>
      <c r="Z53" s="344"/>
      <c r="AA53" s="345"/>
    </row>
    <row r="54" spans="2:27" ht="18.75" customHeight="1" thickBot="1">
      <c r="B54" s="385"/>
      <c r="C54" s="386"/>
      <c r="D54" s="79" t="s">
        <v>82</v>
      </c>
      <c r="E54" s="370"/>
      <c r="F54" s="371"/>
      <c r="G54" s="371"/>
      <c r="H54" s="371"/>
      <c r="I54" s="372"/>
      <c r="K54" s="385"/>
      <c r="L54" s="386"/>
      <c r="M54" s="79" t="s">
        <v>82</v>
      </c>
      <c r="N54" s="370"/>
      <c r="O54" s="371"/>
      <c r="P54" s="371"/>
      <c r="Q54" s="371"/>
      <c r="R54" s="372"/>
      <c r="T54" s="338"/>
      <c r="U54" s="339"/>
      <c r="V54" s="92" t="s">
        <v>82</v>
      </c>
      <c r="W54" s="346"/>
      <c r="X54" s="347"/>
      <c r="Y54" s="347"/>
      <c r="Z54" s="347"/>
      <c r="AA54" s="348"/>
    </row>
    <row r="55" ht="14.25" thickBot="1"/>
    <row r="56" spans="1:27" ht="27.75" customHeight="1">
      <c r="A56" s="74">
        <f>A47+1</f>
        <v>7</v>
      </c>
      <c r="B56" s="368" t="s">
        <v>111</v>
      </c>
      <c r="C56" s="369"/>
      <c r="D56" s="369"/>
      <c r="E56" s="369"/>
      <c r="F56" s="369"/>
      <c r="G56" s="369"/>
      <c r="H56" s="369"/>
      <c r="I56" s="75"/>
      <c r="K56" s="368" t="s">
        <v>111</v>
      </c>
      <c r="L56" s="369"/>
      <c r="M56" s="369"/>
      <c r="N56" s="369"/>
      <c r="O56" s="369"/>
      <c r="P56" s="369"/>
      <c r="Q56" s="369"/>
      <c r="R56" s="75"/>
      <c r="T56" s="349" t="s">
        <v>111</v>
      </c>
      <c r="U56" s="350"/>
      <c r="V56" s="350"/>
      <c r="W56" s="350"/>
      <c r="X56" s="350"/>
      <c r="Y56" s="350"/>
      <c r="Z56" s="350"/>
      <c r="AA56" s="84" t="s">
        <v>116</v>
      </c>
    </row>
    <row r="57" spans="2:27" ht="29.25" customHeight="1">
      <c r="B57" s="68" t="s">
        <v>84</v>
      </c>
      <c r="C57" s="376">
        <f>VLOOKUP(A56,'申込用紙（女子）'!$A$8:$H$33,7,1)</f>
        <v>0</v>
      </c>
      <c r="D57" s="377"/>
      <c r="E57" s="377"/>
      <c r="F57" s="377"/>
      <c r="G57" s="377"/>
      <c r="H57" s="377"/>
      <c r="I57" s="378"/>
      <c r="K57" s="68" t="s">
        <v>101</v>
      </c>
      <c r="L57" s="376">
        <f>VLOOKUP(A56,'申込用紙（女子）'!$A$8:$H$33,8,1)</f>
        <v>0</v>
      </c>
      <c r="M57" s="377"/>
      <c r="N57" s="377"/>
      <c r="O57" s="377"/>
      <c r="P57" s="377"/>
      <c r="Q57" s="377"/>
      <c r="R57" s="378"/>
      <c r="T57" s="85" t="s">
        <v>84</v>
      </c>
      <c r="U57" s="365">
        <f>VLOOKUP(A56,'申込用紙（女子）'!$A$8:$I$33,9,1)</f>
        <v>0</v>
      </c>
      <c r="V57" s="366"/>
      <c r="W57" s="366"/>
      <c r="X57" s="366"/>
      <c r="Y57" s="366"/>
      <c r="Z57" s="366"/>
      <c r="AA57" s="367"/>
    </row>
    <row r="58" spans="2:27" s="80" customFormat="1" ht="12" customHeight="1">
      <c r="B58" s="379" t="s">
        <v>88</v>
      </c>
      <c r="C58" s="393">
        <f>VLOOKUP(A56,'申込用紙（女子）'!$A$8:$H$33,2,1)</f>
        <v>0</v>
      </c>
      <c r="D58" s="394"/>
      <c r="E58" s="395"/>
      <c r="F58" s="76" t="s">
        <v>89</v>
      </c>
      <c r="G58" s="399">
        <f>VLOOKUP(A56,'申込用紙（女子）'!$A$8:$H$33,4,1)</f>
        <v>0</v>
      </c>
      <c r="H58" s="400"/>
      <c r="I58" s="401"/>
      <c r="K58" s="379" t="s">
        <v>102</v>
      </c>
      <c r="L58" s="393">
        <f>VLOOKUP(A56,'申込用紙（女子）'!$A$8:$H$33,2,1)</f>
        <v>0</v>
      </c>
      <c r="M58" s="394"/>
      <c r="N58" s="395"/>
      <c r="O58" s="76" t="s">
        <v>103</v>
      </c>
      <c r="P58" s="399">
        <f>VLOOKUP(A56,'申込用紙（女子）'!$A$8:$H$33,4,1)</f>
        <v>0</v>
      </c>
      <c r="Q58" s="400"/>
      <c r="R58" s="401"/>
      <c r="T58" s="351" t="s">
        <v>88</v>
      </c>
      <c r="U58" s="353">
        <f>VLOOKUP(A56,'申込用紙（女子）'!$A$8:$I$33,2,1)</f>
        <v>0</v>
      </c>
      <c r="V58" s="354"/>
      <c r="W58" s="355"/>
      <c r="X58" s="86" t="s">
        <v>112</v>
      </c>
      <c r="Y58" s="359">
        <f>VLOOKUP(A56,'申込用紙（女子）'!$A$8:$H$33,4,1)</f>
        <v>0</v>
      </c>
      <c r="Z58" s="360"/>
      <c r="AA58" s="361"/>
    </row>
    <row r="59" spans="2:27" ht="26.25" customHeight="1">
      <c r="B59" s="380"/>
      <c r="C59" s="396"/>
      <c r="D59" s="397"/>
      <c r="E59" s="398"/>
      <c r="F59" s="70" t="s">
        <v>85</v>
      </c>
      <c r="G59" s="390">
        <f>VLOOKUP(A56,'申込用紙（女子）'!$A$8:$H$33,3,1)</f>
        <v>0</v>
      </c>
      <c r="H59" s="391"/>
      <c r="I59" s="392"/>
      <c r="K59" s="380"/>
      <c r="L59" s="396"/>
      <c r="M59" s="397"/>
      <c r="N59" s="398"/>
      <c r="O59" s="70" t="s">
        <v>104</v>
      </c>
      <c r="P59" s="390">
        <f>VLOOKUP(A56,'申込用紙（女子）'!$A$8:$H$33,3,1)</f>
        <v>0</v>
      </c>
      <c r="Q59" s="391"/>
      <c r="R59" s="392"/>
      <c r="T59" s="352"/>
      <c r="U59" s="356"/>
      <c r="V59" s="357"/>
      <c r="W59" s="358"/>
      <c r="X59" s="87" t="s">
        <v>85</v>
      </c>
      <c r="Y59" s="362">
        <f>VLOOKUP(A56,'申込用紙（女子）'!$A$8:$H$33,3,1)</f>
        <v>0</v>
      </c>
      <c r="Z59" s="363"/>
      <c r="AA59" s="364"/>
    </row>
    <row r="60" spans="2:27" ht="30.75" customHeight="1">
      <c r="B60" s="68" t="s">
        <v>83</v>
      </c>
      <c r="C60" s="331">
        <f>'申込用紙（女子）'!$D$3</f>
        <v>0</v>
      </c>
      <c r="D60" s="332"/>
      <c r="E60" s="332"/>
      <c r="F60" s="332"/>
      <c r="G60" s="333"/>
      <c r="H60" s="71" t="s">
        <v>86</v>
      </c>
      <c r="I60" s="73">
        <f>VLOOKUP(A56,'申込用紙（女子）'!$A$8:$H$33,6,1)</f>
        <v>0</v>
      </c>
      <c r="K60" s="68" t="s">
        <v>105</v>
      </c>
      <c r="L60" s="331">
        <f>'申込用紙（女子）'!$D$3</f>
        <v>0</v>
      </c>
      <c r="M60" s="332"/>
      <c r="N60" s="332"/>
      <c r="O60" s="332"/>
      <c r="P60" s="333"/>
      <c r="Q60" s="71" t="s">
        <v>106</v>
      </c>
      <c r="R60" s="73">
        <f>VLOOKUP(A56,'申込用紙（女子）'!$A$8:$H$33,6,1)</f>
        <v>0</v>
      </c>
      <c r="T60" s="85" t="s">
        <v>83</v>
      </c>
      <c r="U60" s="331">
        <f>'申込用紙（女子）'!$D$3</f>
        <v>0</v>
      </c>
      <c r="V60" s="332"/>
      <c r="W60" s="332"/>
      <c r="X60" s="332"/>
      <c r="Y60" s="333"/>
      <c r="Z60" s="88" t="s">
        <v>86</v>
      </c>
      <c r="AA60" s="89">
        <f>VLOOKUP(A56,'申込用紙（女子）'!$A$8:$H$33,6,1)</f>
        <v>0</v>
      </c>
    </row>
    <row r="61" spans="2:27" ht="18.75" customHeight="1">
      <c r="B61" s="381" t="s">
        <v>80</v>
      </c>
      <c r="C61" s="382"/>
      <c r="D61" s="77" t="s">
        <v>115</v>
      </c>
      <c r="E61" s="387"/>
      <c r="F61" s="388"/>
      <c r="G61" s="388"/>
      <c r="H61" s="388"/>
      <c r="I61" s="389"/>
      <c r="K61" s="381" t="s">
        <v>107</v>
      </c>
      <c r="L61" s="382"/>
      <c r="M61" s="77" t="s">
        <v>108</v>
      </c>
      <c r="N61" s="387"/>
      <c r="O61" s="388"/>
      <c r="P61" s="388"/>
      <c r="Q61" s="388"/>
      <c r="R61" s="389"/>
      <c r="T61" s="334" t="s">
        <v>80</v>
      </c>
      <c r="U61" s="335"/>
      <c r="V61" s="90" t="s">
        <v>113</v>
      </c>
      <c r="W61" s="340"/>
      <c r="X61" s="341"/>
      <c r="Y61" s="341"/>
      <c r="Z61" s="341"/>
      <c r="AA61" s="342"/>
    </row>
    <row r="62" spans="2:27" ht="18.75" customHeight="1">
      <c r="B62" s="383"/>
      <c r="C62" s="384"/>
      <c r="D62" s="78" t="s">
        <v>81</v>
      </c>
      <c r="E62" s="373"/>
      <c r="F62" s="374"/>
      <c r="G62" s="374"/>
      <c r="H62" s="374"/>
      <c r="I62" s="375"/>
      <c r="K62" s="383"/>
      <c r="L62" s="384"/>
      <c r="M62" s="78" t="s">
        <v>109</v>
      </c>
      <c r="N62" s="373"/>
      <c r="O62" s="374"/>
      <c r="P62" s="374"/>
      <c r="Q62" s="374"/>
      <c r="R62" s="375"/>
      <c r="T62" s="336"/>
      <c r="U62" s="337"/>
      <c r="V62" s="91" t="s">
        <v>81</v>
      </c>
      <c r="W62" s="343"/>
      <c r="X62" s="344"/>
      <c r="Y62" s="344"/>
      <c r="Z62" s="344"/>
      <c r="AA62" s="345"/>
    </row>
    <row r="63" spans="2:27" ht="18.75" customHeight="1" thickBot="1">
      <c r="B63" s="385"/>
      <c r="C63" s="386"/>
      <c r="D63" s="79" t="s">
        <v>82</v>
      </c>
      <c r="E63" s="370"/>
      <c r="F63" s="371"/>
      <c r="G63" s="371"/>
      <c r="H63" s="371"/>
      <c r="I63" s="372"/>
      <c r="K63" s="385"/>
      <c r="L63" s="386"/>
      <c r="M63" s="79" t="s">
        <v>110</v>
      </c>
      <c r="N63" s="370"/>
      <c r="O63" s="371"/>
      <c r="P63" s="371"/>
      <c r="Q63" s="371"/>
      <c r="R63" s="372"/>
      <c r="T63" s="338"/>
      <c r="U63" s="339"/>
      <c r="V63" s="92" t="s">
        <v>82</v>
      </c>
      <c r="W63" s="346"/>
      <c r="X63" s="347"/>
      <c r="Y63" s="347"/>
      <c r="Z63" s="347"/>
      <c r="AA63" s="348"/>
    </row>
    <row r="64" ht="24" customHeight="1" thickBot="1"/>
    <row r="65" spans="1:27" ht="27.75" customHeight="1">
      <c r="A65" s="74">
        <f>A56+1</f>
        <v>8</v>
      </c>
      <c r="B65" s="368" t="s">
        <v>111</v>
      </c>
      <c r="C65" s="369"/>
      <c r="D65" s="369"/>
      <c r="E65" s="369"/>
      <c r="F65" s="369"/>
      <c r="G65" s="369"/>
      <c r="H65" s="369"/>
      <c r="I65" s="72"/>
      <c r="K65" s="368" t="s">
        <v>111</v>
      </c>
      <c r="L65" s="369"/>
      <c r="M65" s="369"/>
      <c r="N65" s="369"/>
      <c r="O65" s="369"/>
      <c r="P65" s="369"/>
      <c r="Q65" s="369"/>
      <c r="R65" s="72"/>
      <c r="T65" s="349" t="s">
        <v>111</v>
      </c>
      <c r="U65" s="350"/>
      <c r="V65" s="350"/>
      <c r="W65" s="350"/>
      <c r="X65" s="350"/>
      <c r="Y65" s="350"/>
      <c r="Z65" s="350"/>
      <c r="AA65" s="84" t="s">
        <v>116</v>
      </c>
    </row>
    <row r="66" spans="2:27" ht="30" customHeight="1">
      <c r="B66" s="68" t="s">
        <v>84</v>
      </c>
      <c r="C66" s="376">
        <f>VLOOKUP(A65,'申込用紙（女子）'!$A$8:$H$33,7,1)</f>
        <v>0</v>
      </c>
      <c r="D66" s="377"/>
      <c r="E66" s="377"/>
      <c r="F66" s="377"/>
      <c r="G66" s="377"/>
      <c r="H66" s="377"/>
      <c r="I66" s="378"/>
      <c r="K66" s="68" t="s">
        <v>84</v>
      </c>
      <c r="L66" s="376">
        <f>VLOOKUP(A65,'申込用紙（女子）'!$A$8:$H$33,8,1)</f>
        <v>0</v>
      </c>
      <c r="M66" s="377"/>
      <c r="N66" s="377"/>
      <c r="O66" s="377"/>
      <c r="P66" s="377"/>
      <c r="Q66" s="377"/>
      <c r="R66" s="378"/>
      <c r="T66" s="85" t="s">
        <v>84</v>
      </c>
      <c r="U66" s="365">
        <f>VLOOKUP(A65,'申込用紙（女子）'!$A$8:$I$33,9,1)</f>
        <v>0</v>
      </c>
      <c r="V66" s="366"/>
      <c r="W66" s="366"/>
      <c r="X66" s="366"/>
      <c r="Y66" s="366"/>
      <c r="Z66" s="366"/>
      <c r="AA66" s="367"/>
    </row>
    <row r="67" spans="2:27" s="80" customFormat="1" ht="12" customHeight="1">
      <c r="B67" s="379" t="s">
        <v>88</v>
      </c>
      <c r="C67" s="393">
        <f>VLOOKUP(A65,'申込用紙（女子）'!$A$8:$H$33,2,1)</f>
        <v>0</v>
      </c>
      <c r="D67" s="394"/>
      <c r="E67" s="395"/>
      <c r="F67" s="76" t="s">
        <v>89</v>
      </c>
      <c r="G67" s="399">
        <f>VLOOKUP(A65,'申込用紙（女子）'!$A$8:$H$33,4,1)</f>
        <v>0</v>
      </c>
      <c r="H67" s="400"/>
      <c r="I67" s="401"/>
      <c r="K67" s="379" t="s">
        <v>88</v>
      </c>
      <c r="L67" s="393">
        <f>VLOOKUP(A65,'申込用紙（女子）'!$A$8:$H$33,2,1)</f>
        <v>0</v>
      </c>
      <c r="M67" s="394"/>
      <c r="N67" s="395"/>
      <c r="O67" s="76" t="s">
        <v>89</v>
      </c>
      <c r="P67" s="399">
        <f>VLOOKUP(A65,'申込用紙（女子）'!$A$8:$H$33,4,1)</f>
        <v>0</v>
      </c>
      <c r="Q67" s="400"/>
      <c r="R67" s="401"/>
      <c r="T67" s="351" t="s">
        <v>88</v>
      </c>
      <c r="U67" s="353">
        <f>VLOOKUP(A65,'申込用紙（女子）'!$A$8:$I$33,2,1)</f>
        <v>0</v>
      </c>
      <c r="V67" s="354"/>
      <c r="W67" s="355"/>
      <c r="X67" s="86" t="s">
        <v>112</v>
      </c>
      <c r="Y67" s="359">
        <f>VLOOKUP(A65,'申込用紙（女子）'!$A$8:$H$33,4,1)</f>
        <v>0</v>
      </c>
      <c r="Z67" s="360"/>
      <c r="AA67" s="361"/>
    </row>
    <row r="68" spans="2:27" ht="26.25" customHeight="1">
      <c r="B68" s="380"/>
      <c r="C68" s="396"/>
      <c r="D68" s="397"/>
      <c r="E68" s="398"/>
      <c r="F68" s="70" t="s">
        <v>85</v>
      </c>
      <c r="G68" s="390">
        <f>VLOOKUP(A65,'申込用紙（女子）'!$A$8:$H$33,3,1)</f>
        <v>0</v>
      </c>
      <c r="H68" s="391"/>
      <c r="I68" s="392"/>
      <c r="K68" s="380"/>
      <c r="L68" s="396"/>
      <c r="M68" s="397"/>
      <c r="N68" s="398"/>
      <c r="O68" s="70" t="s">
        <v>85</v>
      </c>
      <c r="P68" s="390">
        <f>VLOOKUP(A65,'申込用紙（女子）'!$A$8:$H$33,3,1)</f>
        <v>0</v>
      </c>
      <c r="Q68" s="391"/>
      <c r="R68" s="392"/>
      <c r="T68" s="352"/>
      <c r="U68" s="356"/>
      <c r="V68" s="357"/>
      <c r="W68" s="358"/>
      <c r="X68" s="87" t="s">
        <v>85</v>
      </c>
      <c r="Y68" s="362">
        <f>VLOOKUP(A65,'申込用紙（女子）'!$A$8:$H$33,3,1)</f>
        <v>0</v>
      </c>
      <c r="Z68" s="363"/>
      <c r="AA68" s="364"/>
    </row>
    <row r="69" spans="2:27" ht="30.75" customHeight="1">
      <c r="B69" s="68" t="s">
        <v>83</v>
      </c>
      <c r="C69" s="331">
        <f>'申込用紙（女子）'!$D$3</f>
        <v>0</v>
      </c>
      <c r="D69" s="332"/>
      <c r="E69" s="332"/>
      <c r="F69" s="332"/>
      <c r="G69" s="333"/>
      <c r="H69" s="71" t="s">
        <v>86</v>
      </c>
      <c r="I69" s="73">
        <f>VLOOKUP(A65,'申込用紙（女子）'!$A$8:$H$33,6,1)</f>
        <v>0</v>
      </c>
      <c r="K69" s="68" t="s">
        <v>83</v>
      </c>
      <c r="L69" s="331">
        <f>'申込用紙（女子）'!$D$3</f>
        <v>0</v>
      </c>
      <c r="M69" s="332"/>
      <c r="N69" s="332"/>
      <c r="O69" s="332"/>
      <c r="P69" s="333"/>
      <c r="Q69" s="71" t="s">
        <v>86</v>
      </c>
      <c r="R69" s="73">
        <f>VLOOKUP(A65,'申込用紙（女子）'!$A$8:$H$33,6,1)</f>
        <v>0</v>
      </c>
      <c r="T69" s="85" t="s">
        <v>83</v>
      </c>
      <c r="U69" s="331">
        <f>'申込用紙（女子）'!$D$3</f>
        <v>0</v>
      </c>
      <c r="V69" s="332"/>
      <c r="W69" s="332"/>
      <c r="X69" s="332"/>
      <c r="Y69" s="333"/>
      <c r="Z69" s="88" t="s">
        <v>86</v>
      </c>
      <c r="AA69" s="89">
        <f>VLOOKUP(A65,'申込用紙（女子）'!$A$8:$H$33,6,1)</f>
        <v>0</v>
      </c>
    </row>
    <row r="70" spans="2:27" ht="18.75" customHeight="1">
      <c r="B70" s="381" t="s">
        <v>80</v>
      </c>
      <c r="C70" s="382"/>
      <c r="D70" s="77" t="s">
        <v>115</v>
      </c>
      <c r="E70" s="387"/>
      <c r="F70" s="388"/>
      <c r="G70" s="388"/>
      <c r="H70" s="388"/>
      <c r="I70" s="389"/>
      <c r="K70" s="381" t="s">
        <v>80</v>
      </c>
      <c r="L70" s="382"/>
      <c r="M70" s="77" t="s">
        <v>115</v>
      </c>
      <c r="N70" s="387"/>
      <c r="O70" s="388"/>
      <c r="P70" s="388"/>
      <c r="Q70" s="388"/>
      <c r="R70" s="389"/>
      <c r="T70" s="334" t="s">
        <v>80</v>
      </c>
      <c r="U70" s="335"/>
      <c r="V70" s="90" t="s">
        <v>113</v>
      </c>
      <c r="W70" s="340"/>
      <c r="X70" s="341"/>
      <c r="Y70" s="341"/>
      <c r="Z70" s="341"/>
      <c r="AA70" s="342"/>
    </row>
    <row r="71" spans="2:27" ht="18.75" customHeight="1">
      <c r="B71" s="383"/>
      <c r="C71" s="384"/>
      <c r="D71" s="78" t="s">
        <v>81</v>
      </c>
      <c r="E71" s="373"/>
      <c r="F71" s="374"/>
      <c r="G71" s="374"/>
      <c r="H71" s="374"/>
      <c r="I71" s="375"/>
      <c r="K71" s="383"/>
      <c r="L71" s="384"/>
      <c r="M71" s="78" t="s">
        <v>81</v>
      </c>
      <c r="N71" s="373"/>
      <c r="O71" s="374"/>
      <c r="P71" s="374"/>
      <c r="Q71" s="374"/>
      <c r="R71" s="375"/>
      <c r="T71" s="336"/>
      <c r="U71" s="337"/>
      <c r="V71" s="91" t="s">
        <v>81</v>
      </c>
      <c r="W71" s="343"/>
      <c r="X71" s="344"/>
      <c r="Y71" s="344"/>
      <c r="Z71" s="344"/>
      <c r="AA71" s="345"/>
    </row>
    <row r="72" spans="2:27" ht="18.75" customHeight="1" thickBot="1">
      <c r="B72" s="385"/>
      <c r="C72" s="386"/>
      <c r="D72" s="79" t="s">
        <v>82</v>
      </c>
      <c r="E72" s="370"/>
      <c r="F72" s="371"/>
      <c r="G72" s="371"/>
      <c r="H72" s="371"/>
      <c r="I72" s="372"/>
      <c r="K72" s="385"/>
      <c r="L72" s="386"/>
      <c r="M72" s="79" t="s">
        <v>82</v>
      </c>
      <c r="N72" s="370"/>
      <c r="O72" s="371"/>
      <c r="P72" s="371"/>
      <c r="Q72" s="371"/>
      <c r="R72" s="372"/>
      <c r="T72" s="338"/>
      <c r="U72" s="339"/>
      <c r="V72" s="92" t="s">
        <v>82</v>
      </c>
      <c r="W72" s="346"/>
      <c r="X72" s="347"/>
      <c r="Y72" s="347"/>
      <c r="Z72" s="347"/>
      <c r="AA72" s="348"/>
    </row>
    <row r="73" ht="14.25" thickBot="1"/>
    <row r="74" spans="1:27" ht="27.75" customHeight="1">
      <c r="A74" s="74">
        <f>A65+1</f>
        <v>9</v>
      </c>
      <c r="B74" s="368" t="s">
        <v>111</v>
      </c>
      <c r="C74" s="369"/>
      <c r="D74" s="369"/>
      <c r="E74" s="369"/>
      <c r="F74" s="369"/>
      <c r="G74" s="369"/>
      <c r="H74" s="369"/>
      <c r="I74" s="75"/>
      <c r="K74" s="368" t="s">
        <v>111</v>
      </c>
      <c r="L74" s="369"/>
      <c r="M74" s="369"/>
      <c r="N74" s="369"/>
      <c r="O74" s="369"/>
      <c r="P74" s="369"/>
      <c r="Q74" s="369"/>
      <c r="R74" s="75"/>
      <c r="T74" s="349" t="s">
        <v>111</v>
      </c>
      <c r="U74" s="350"/>
      <c r="V74" s="350"/>
      <c r="W74" s="350"/>
      <c r="X74" s="350"/>
      <c r="Y74" s="350"/>
      <c r="Z74" s="350"/>
      <c r="AA74" s="84" t="s">
        <v>116</v>
      </c>
    </row>
    <row r="75" spans="2:27" ht="29.25" customHeight="1">
      <c r="B75" s="68" t="s">
        <v>84</v>
      </c>
      <c r="C75" s="376">
        <f>VLOOKUP(A74,'申込用紙（女子）'!$A$8:$H$33,7,1)</f>
        <v>0</v>
      </c>
      <c r="D75" s="377"/>
      <c r="E75" s="377"/>
      <c r="F75" s="377"/>
      <c r="G75" s="377"/>
      <c r="H75" s="377"/>
      <c r="I75" s="378"/>
      <c r="K75" s="68" t="s">
        <v>101</v>
      </c>
      <c r="L75" s="376">
        <f>VLOOKUP(A74,'申込用紙（女子）'!$A$8:$H$33,8,1)</f>
        <v>0</v>
      </c>
      <c r="M75" s="377"/>
      <c r="N75" s="377"/>
      <c r="O75" s="377"/>
      <c r="P75" s="377"/>
      <c r="Q75" s="377"/>
      <c r="R75" s="378"/>
      <c r="T75" s="85" t="s">
        <v>84</v>
      </c>
      <c r="U75" s="365">
        <f>VLOOKUP(A74,'申込用紙（女子）'!$A$8:$I$33,9,1)</f>
        <v>0</v>
      </c>
      <c r="V75" s="366"/>
      <c r="W75" s="366"/>
      <c r="X75" s="366"/>
      <c r="Y75" s="366"/>
      <c r="Z75" s="366"/>
      <c r="AA75" s="367"/>
    </row>
    <row r="76" spans="2:27" s="80" customFormat="1" ht="12" customHeight="1">
      <c r="B76" s="379" t="s">
        <v>88</v>
      </c>
      <c r="C76" s="393">
        <f>VLOOKUP(A74,'申込用紙（女子）'!$A$8:$H$33,2,1)</f>
        <v>0</v>
      </c>
      <c r="D76" s="394"/>
      <c r="E76" s="395"/>
      <c r="F76" s="76" t="s">
        <v>89</v>
      </c>
      <c r="G76" s="399">
        <f>VLOOKUP(A74,'申込用紙（女子）'!$A$8:$H$33,4,1)</f>
        <v>0</v>
      </c>
      <c r="H76" s="400"/>
      <c r="I76" s="401"/>
      <c r="K76" s="379" t="s">
        <v>102</v>
      </c>
      <c r="L76" s="393">
        <f>VLOOKUP(A74,'申込用紙（女子）'!$A$8:$H$33,2,1)</f>
        <v>0</v>
      </c>
      <c r="M76" s="394"/>
      <c r="N76" s="395"/>
      <c r="O76" s="76" t="s">
        <v>103</v>
      </c>
      <c r="P76" s="399">
        <f>VLOOKUP(A74,'申込用紙（女子）'!$A$8:$H$33,4,1)</f>
        <v>0</v>
      </c>
      <c r="Q76" s="400"/>
      <c r="R76" s="401"/>
      <c r="T76" s="351" t="s">
        <v>88</v>
      </c>
      <c r="U76" s="353">
        <f>VLOOKUP(A74,'申込用紙（女子）'!$A$8:$I$33,2,1)</f>
        <v>0</v>
      </c>
      <c r="V76" s="354"/>
      <c r="W76" s="355"/>
      <c r="X76" s="86" t="s">
        <v>112</v>
      </c>
      <c r="Y76" s="359">
        <f>VLOOKUP(A74,'申込用紙（女子）'!$A$8:$H$33,4,1)</f>
        <v>0</v>
      </c>
      <c r="Z76" s="360"/>
      <c r="AA76" s="361"/>
    </row>
    <row r="77" spans="2:27" ht="26.25" customHeight="1">
      <c r="B77" s="380"/>
      <c r="C77" s="396"/>
      <c r="D77" s="397"/>
      <c r="E77" s="398"/>
      <c r="F77" s="70" t="s">
        <v>85</v>
      </c>
      <c r="G77" s="390">
        <f>VLOOKUP(A74,'申込用紙（女子）'!$A$8:$H$33,3,1)</f>
        <v>0</v>
      </c>
      <c r="H77" s="391"/>
      <c r="I77" s="392"/>
      <c r="K77" s="380"/>
      <c r="L77" s="396"/>
      <c r="M77" s="397"/>
      <c r="N77" s="398"/>
      <c r="O77" s="70" t="s">
        <v>104</v>
      </c>
      <c r="P77" s="390">
        <f>VLOOKUP(A74,'申込用紙（女子）'!$A$8:$H$33,3,1)</f>
        <v>0</v>
      </c>
      <c r="Q77" s="391"/>
      <c r="R77" s="392"/>
      <c r="T77" s="352"/>
      <c r="U77" s="356"/>
      <c r="V77" s="357"/>
      <c r="W77" s="358"/>
      <c r="X77" s="87" t="s">
        <v>85</v>
      </c>
      <c r="Y77" s="362">
        <f>VLOOKUP(A74,'申込用紙（女子）'!$A$8:$H$33,3,1)</f>
        <v>0</v>
      </c>
      <c r="Z77" s="363"/>
      <c r="AA77" s="364"/>
    </row>
    <row r="78" spans="2:27" ht="30.75" customHeight="1">
      <c r="B78" s="68" t="s">
        <v>83</v>
      </c>
      <c r="C78" s="331">
        <f>'申込用紙（女子）'!$D$3</f>
        <v>0</v>
      </c>
      <c r="D78" s="332"/>
      <c r="E78" s="332"/>
      <c r="F78" s="332"/>
      <c r="G78" s="333"/>
      <c r="H78" s="71" t="s">
        <v>86</v>
      </c>
      <c r="I78" s="73">
        <f>VLOOKUP(A74,'申込用紙（女子）'!$A$8:$H$33,6,1)</f>
        <v>0</v>
      </c>
      <c r="K78" s="68" t="s">
        <v>105</v>
      </c>
      <c r="L78" s="331">
        <f>'申込用紙（女子）'!$D$3</f>
        <v>0</v>
      </c>
      <c r="M78" s="332"/>
      <c r="N78" s="332"/>
      <c r="O78" s="332"/>
      <c r="P78" s="333"/>
      <c r="Q78" s="71" t="s">
        <v>106</v>
      </c>
      <c r="R78" s="73">
        <f>VLOOKUP(A74,'申込用紙（女子）'!$A$8:$H$33,6,1)</f>
        <v>0</v>
      </c>
      <c r="T78" s="85" t="s">
        <v>83</v>
      </c>
      <c r="U78" s="331">
        <f>'申込用紙（女子）'!$D$3</f>
        <v>0</v>
      </c>
      <c r="V78" s="332"/>
      <c r="W78" s="332"/>
      <c r="X78" s="332"/>
      <c r="Y78" s="333"/>
      <c r="Z78" s="88" t="s">
        <v>86</v>
      </c>
      <c r="AA78" s="89">
        <f>VLOOKUP(A74,'申込用紙（女子）'!$A$8:$H$33,6,1)</f>
        <v>0</v>
      </c>
    </row>
    <row r="79" spans="2:27" ht="18.75" customHeight="1">
      <c r="B79" s="381" t="s">
        <v>80</v>
      </c>
      <c r="C79" s="382"/>
      <c r="D79" s="77" t="s">
        <v>115</v>
      </c>
      <c r="E79" s="387"/>
      <c r="F79" s="388"/>
      <c r="G79" s="388"/>
      <c r="H79" s="388"/>
      <c r="I79" s="389"/>
      <c r="K79" s="381" t="s">
        <v>107</v>
      </c>
      <c r="L79" s="382"/>
      <c r="M79" s="77" t="s">
        <v>108</v>
      </c>
      <c r="N79" s="387"/>
      <c r="O79" s="388"/>
      <c r="P79" s="388"/>
      <c r="Q79" s="388"/>
      <c r="R79" s="389"/>
      <c r="T79" s="334" t="s">
        <v>80</v>
      </c>
      <c r="U79" s="335"/>
      <c r="V79" s="90" t="s">
        <v>113</v>
      </c>
      <c r="W79" s="340"/>
      <c r="X79" s="341"/>
      <c r="Y79" s="341"/>
      <c r="Z79" s="341"/>
      <c r="AA79" s="342"/>
    </row>
    <row r="80" spans="2:27" ht="18.75" customHeight="1">
      <c r="B80" s="383"/>
      <c r="C80" s="384"/>
      <c r="D80" s="78" t="s">
        <v>81</v>
      </c>
      <c r="E80" s="373"/>
      <c r="F80" s="374"/>
      <c r="G80" s="374"/>
      <c r="H80" s="374"/>
      <c r="I80" s="375"/>
      <c r="K80" s="383"/>
      <c r="L80" s="384"/>
      <c r="M80" s="78" t="s">
        <v>109</v>
      </c>
      <c r="N80" s="373"/>
      <c r="O80" s="374"/>
      <c r="P80" s="374"/>
      <c r="Q80" s="374"/>
      <c r="R80" s="375"/>
      <c r="T80" s="336"/>
      <c r="U80" s="337"/>
      <c r="V80" s="91" t="s">
        <v>81</v>
      </c>
      <c r="W80" s="343"/>
      <c r="X80" s="344"/>
      <c r="Y80" s="344"/>
      <c r="Z80" s="344"/>
      <c r="AA80" s="345"/>
    </row>
    <row r="81" spans="2:27" ht="18.75" customHeight="1" thickBot="1">
      <c r="B81" s="385"/>
      <c r="C81" s="386"/>
      <c r="D81" s="79" t="s">
        <v>82</v>
      </c>
      <c r="E81" s="370"/>
      <c r="F81" s="371"/>
      <c r="G81" s="371"/>
      <c r="H81" s="371"/>
      <c r="I81" s="372"/>
      <c r="K81" s="385"/>
      <c r="L81" s="386"/>
      <c r="M81" s="79" t="s">
        <v>110</v>
      </c>
      <c r="N81" s="370"/>
      <c r="O81" s="371"/>
      <c r="P81" s="371"/>
      <c r="Q81" s="371"/>
      <c r="R81" s="372"/>
      <c r="T81" s="338"/>
      <c r="U81" s="339"/>
      <c r="V81" s="92" t="s">
        <v>82</v>
      </c>
      <c r="W81" s="346"/>
      <c r="X81" s="347"/>
      <c r="Y81" s="347"/>
      <c r="Z81" s="347"/>
      <c r="AA81" s="348"/>
    </row>
    <row r="82" ht="24" customHeight="1" thickBot="1"/>
    <row r="83" spans="1:27" ht="27.75" customHeight="1">
      <c r="A83" s="74">
        <f>A74+1</f>
        <v>10</v>
      </c>
      <c r="B83" s="368" t="s">
        <v>111</v>
      </c>
      <c r="C83" s="369"/>
      <c r="D83" s="369"/>
      <c r="E83" s="369"/>
      <c r="F83" s="369"/>
      <c r="G83" s="369"/>
      <c r="H83" s="369"/>
      <c r="I83" s="72"/>
      <c r="K83" s="368" t="s">
        <v>111</v>
      </c>
      <c r="L83" s="369"/>
      <c r="M83" s="369"/>
      <c r="N83" s="369"/>
      <c r="O83" s="369"/>
      <c r="P83" s="369"/>
      <c r="Q83" s="369"/>
      <c r="R83" s="72"/>
      <c r="T83" s="349" t="s">
        <v>111</v>
      </c>
      <c r="U83" s="350"/>
      <c r="V83" s="350"/>
      <c r="W83" s="350"/>
      <c r="X83" s="350"/>
      <c r="Y83" s="350"/>
      <c r="Z83" s="350"/>
      <c r="AA83" s="84" t="s">
        <v>116</v>
      </c>
    </row>
    <row r="84" spans="2:27" ht="29.25" customHeight="1">
      <c r="B84" s="68" t="s">
        <v>84</v>
      </c>
      <c r="C84" s="376">
        <f>VLOOKUP(A83,'申込用紙（女子）'!$A$8:$H$33,7,1)</f>
        <v>0</v>
      </c>
      <c r="D84" s="377"/>
      <c r="E84" s="377"/>
      <c r="F84" s="377"/>
      <c r="G84" s="377"/>
      <c r="H84" s="377"/>
      <c r="I84" s="378"/>
      <c r="K84" s="68" t="s">
        <v>84</v>
      </c>
      <c r="L84" s="376">
        <f>VLOOKUP(A83,'申込用紙（女子）'!$A$8:$H$33,8,1)</f>
        <v>0</v>
      </c>
      <c r="M84" s="377"/>
      <c r="N84" s="377"/>
      <c r="O84" s="377"/>
      <c r="P84" s="377"/>
      <c r="Q84" s="377"/>
      <c r="R84" s="378"/>
      <c r="T84" s="85" t="s">
        <v>84</v>
      </c>
      <c r="U84" s="365">
        <f>VLOOKUP(A83,'申込用紙（女子）'!$A$8:$I$33,9,1)</f>
        <v>0</v>
      </c>
      <c r="V84" s="366"/>
      <c r="W84" s="366"/>
      <c r="X84" s="366"/>
      <c r="Y84" s="366"/>
      <c r="Z84" s="366"/>
      <c r="AA84" s="367"/>
    </row>
    <row r="85" spans="2:27" s="80" customFormat="1" ht="12" customHeight="1">
      <c r="B85" s="379" t="s">
        <v>88</v>
      </c>
      <c r="C85" s="393">
        <f>VLOOKUP(A83,'申込用紙（女子）'!$A$8:$H$33,2,1)</f>
        <v>0</v>
      </c>
      <c r="D85" s="394"/>
      <c r="E85" s="395"/>
      <c r="F85" s="76" t="s">
        <v>89</v>
      </c>
      <c r="G85" s="399">
        <f>VLOOKUP(A83,'申込用紙（女子）'!$A$8:$H$33,4,1)</f>
        <v>0</v>
      </c>
      <c r="H85" s="400"/>
      <c r="I85" s="401"/>
      <c r="K85" s="379" t="s">
        <v>88</v>
      </c>
      <c r="L85" s="393">
        <f>VLOOKUP(A83,'申込用紙（女子）'!$A$8:$H$33,2,1)</f>
        <v>0</v>
      </c>
      <c r="M85" s="394"/>
      <c r="N85" s="395"/>
      <c r="O85" s="76" t="s">
        <v>89</v>
      </c>
      <c r="P85" s="399">
        <f>VLOOKUP(A83,'申込用紙（女子）'!$A$8:$H$33,4,1)</f>
        <v>0</v>
      </c>
      <c r="Q85" s="400"/>
      <c r="R85" s="401"/>
      <c r="T85" s="351" t="s">
        <v>88</v>
      </c>
      <c r="U85" s="353">
        <f>VLOOKUP(A83,'申込用紙（女子）'!$A$8:$I$33,2,1)</f>
        <v>0</v>
      </c>
      <c r="V85" s="354"/>
      <c r="W85" s="355"/>
      <c r="X85" s="86" t="s">
        <v>112</v>
      </c>
      <c r="Y85" s="359">
        <f>VLOOKUP(A83,'申込用紙（女子）'!$A$8:$H$33,4,1)</f>
        <v>0</v>
      </c>
      <c r="Z85" s="360"/>
      <c r="AA85" s="361"/>
    </row>
    <row r="86" spans="2:27" ht="26.25" customHeight="1">
      <c r="B86" s="380"/>
      <c r="C86" s="396"/>
      <c r="D86" s="397"/>
      <c r="E86" s="398"/>
      <c r="F86" s="70" t="s">
        <v>85</v>
      </c>
      <c r="G86" s="390">
        <f>VLOOKUP(A83,'申込用紙（女子）'!$A$8:$H$33,3,1)</f>
        <v>0</v>
      </c>
      <c r="H86" s="391"/>
      <c r="I86" s="392"/>
      <c r="K86" s="380"/>
      <c r="L86" s="396"/>
      <c r="M86" s="397"/>
      <c r="N86" s="398"/>
      <c r="O86" s="70" t="s">
        <v>85</v>
      </c>
      <c r="P86" s="390">
        <f>VLOOKUP(A83,'申込用紙（女子）'!$A$8:$H$33,3,1)</f>
        <v>0</v>
      </c>
      <c r="Q86" s="391"/>
      <c r="R86" s="392"/>
      <c r="T86" s="352"/>
      <c r="U86" s="356"/>
      <c r="V86" s="357"/>
      <c r="W86" s="358"/>
      <c r="X86" s="87" t="s">
        <v>85</v>
      </c>
      <c r="Y86" s="362">
        <f>VLOOKUP(A83,'申込用紙（女子）'!$A$8:$H$33,3,1)</f>
        <v>0</v>
      </c>
      <c r="Z86" s="363"/>
      <c r="AA86" s="364"/>
    </row>
    <row r="87" spans="2:27" ht="30.75" customHeight="1">
      <c r="B87" s="68" t="s">
        <v>83</v>
      </c>
      <c r="C87" s="331">
        <f>'申込用紙（女子）'!$D$3</f>
        <v>0</v>
      </c>
      <c r="D87" s="332"/>
      <c r="E87" s="332"/>
      <c r="F87" s="332"/>
      <c r="G87" s="333"/>
      <c r="H87" s="71" t="s">
        <v>86</v>
      </c>
      <c r="I87" s="73">
        <f>VLOOKUP(A83,'申込用紙（女子）'!$A$8:$H$33,6,1)</f>
        <v>0</v>
      </c>
      <c r="K87" s="68" t="s">
        <v>83</v>
      </c>
      <c r="L87" s="331">
        <f>'申込用紙（女子）'!$D$3</f>
        <v>0</v>
      </c>
      <c r="M87" s="332"/>
      <c r="N87" s="332"/>
      <c r="O87" s="332"/>
      <c r="P87" s="333"/>
      <c r="Q87" s="71" t="s">
        <v>86</v>
      </c>
      <c r="R87" s="73">
        <f>VLOOKUP(A83,'申込用紙（女子）'!$A$8:$H$33,6,1)</f>
        <v>0</v>
      </c>
      <c r="T87" s="85" t="s">
        <v>83</v>
      </c>
      <c r="U87" s="331">
        <f>'申込用紙（女子）'!$D$3</f>
        <v>0</v>
      </c>
      <c r="V87" s="332"/>
      <c r="W87" s="332"/>
      <c r="X87" s="332"/>
      <c r="Y87" s="333"/>
      <c r="Z87" s="88" t="s">
        <v>86</v>
      </c>
      <c r="AA87" s="89">
        <f>VLOOKUP(A83,'申込用紙（女子）'!$A$8:$H$33,6,1)</f>
        <v>0</v>
      </c>
    </row>
    <row r="88" spans="2:27" ht="18.75" customHeight="1">
      <c r="B88" s="381" t="s">
        <v>80</v>
      </c>
      <c r="C88" s="382"/>
      <c r="D88" s="77" t="s">
        <v>115</v>
      </c>
      <c r="E88" s="387"/>
      <c r="F88" s="388"/>
      <c r="G88" s="388"/>
      <c r="H88" s="388"/>
      <c r="I88" s="389"/>
      <c r="K88" s="381" t="s">
        <v>80</v>
      </c>
      <c r="L88" s="382"/>
      <c r="M88" s="77" t="s">
        <v>115</v>
      </c>
      <c r="N88" s="387"/>
      <c r="O88" s="388"/>
      <c r="P88" s="388"/>
      <c r="Q88" s="388"/>
      <c r="R88" s="389"/>
      <c r="T88" s="334" t="s">
        <v>80</v>
      </c>
      <c r="U88" s="335"/>
      <c r="V88" s="90" t="s">
        <v>113</v>
      </c>
      <c r="W88" s="340"/>
      <c r="X88" s="341"/>
      <c r="Y88" s="341"/>
      <c r="Z88" s="341"/>
      <c r="AA88" s="342"/>
    </row>
    <row r="89" spans="2:27" ht="18.75" customHeight="1">
      <c r="B89" s="383"/>
      <c r="C89" s="384"/>
      <c r="D89" s="78" t="s">
        <v>81</v>
      </c>
      <c r="E89" s="373"/>
      <c r="F89" s="374"/>
      <c r="G89" s="374"/>
      <c r="H89" s="374"/>
      <c r="I89" s="375"/>
      <c r="K89" s="383"/>
      <c r="L89" s="384"/>
      <c r="M89" s="78" t="s">
        <v>81</v>
      </c>
      <c r="N89" s="373"/>
      <c r="O89" s="374"/>
      <c r="P89" s="374"/>
      <c r="Q89" s="374"/>
      <c r="R89" s="375"/>
      <c r="T89" s="336"/>
      <c r="U89" s="337"/>
      <c r="V89" s="91" t="s">
        <v>81</v>
      </c>
      <c r="W89" s="343"/>
      <c r="X89" s="344"/>
      <c r="Y89" s="344"/>
      <c r="Z89" s="344"/>
      <c r="AA89" s="345"/>
    </row>
    <row r="90" spans="2:27" ht="18.75" customHeight="1" thickBot="1">
      <c r="B90" s="385"/>
      <c r="C90" s="386"/>
      <c r="D90" s="79" t="s">
        <v>82</v>
      </c>
      <c r="E90" s="370"/>
      <c r="F90" s="371"/>
      <c r="G90" s="371"/>
      <c r="H90" s="371"/>
      <c r="I90" s="372"/>
      <c r="K90" s="385"/>
      <c r="L90" s="386"/>
      <c r="M90" s="79" t="s">
        <v>82</v>
      </c>
      <c r="N90" s="370"/>
      <c r="O90" s="371"/>
      <c r="P90" s="371"/>
      <c r="Q90" s="371"/>
      <c r="R90" s="372"/>
      <c r="T90" s="338"/>
      <c r="U90" s="339"/>
      <c r="V90" s="92" t="s">
        <v>82</v>
      </c>
      <c r="W90" s="346"/>
      <c r="X90" s="347"/>
      <c r="Y90" s="347"/>
      <c r="Z90" s="347"/>
      <c r="AA90" s="348"/>
    </row>
    <row r="91" ht="14.25" thickBot="1"/>
    <row r="92" spans="1:27" ht="27.75" customHeight="1">
      <c r="A92" s="74">
        <f>A83+1</f>
        <v>11</v>
      </c>
      <c r="B92" s="368" t="s">
        <v>111</v>
      </c>
      <c r="C92" s="369"/>
      <c r="D92" s="369"/>
      <c r="E92" s="369"/>
      <c r="F92" s="369"/>
      <c r="G92" s="369"/>
      <c r="H92" s="369"/>
      <c r="I92" s="75"/>
      <c r="K92" s="368" t="s">
        <v>111</v>
      </c>
      <c r="L92" s="369"/>
      <c r="M92" s="369"/>
      <c r="N92" s="369"/>
      <c r="O92" s="369"/>
      <c r="P92" s="369"/>
      <c r="Q92" s="369"/>
      <c r="R92" s="72"/>
      <c r="T92" s="349" t="s">
        <v>111</v>
      </c>
      <c r="U92" s="350"/>
      <c r="V92" s="350"/>
      <c r="W92" s="350"/>
      <c r="X92" s="350"/>
      <c r="Y92" s="350"/>
      <c r="Z92" s="350"/>
      <c r="AA92" s="84" t="s">
        <v>116</v>
      </c>
    </row>
    <row r="93" spans="2:27" ht="29.25" customHeight="1">
      <c r="B93" s="68" t="s">
        <v>84</v>
      </c>
      <c r="C93" s="376">
        <f>VLOOKUP(A92,'申込用紙（女子）'!$A$8:$H$33,7,1)</f>
        <v>0</v>
      </c>
      <c r="D93" s="377"/>
      <c r="E93" s="377"/>
      <c r="F93" s="377"/>
      <c r="G93" s="377"/>
      <c r="H93" s="377"/>
      <c r="I93" s="378"/>
      <c r="K93" s="68" t="s">
        <v>101</v>
      </c>
      <c r="L93" s="376">
        <f>VLOOKUP(A92,'申込用紙（女子）'!$A$8:$H$33,8,1)</f>
        <v>0</v>
      </c>
      <c r="M93" s="377"/>
      <c r="N93" s="377"/>
      <c r="O93" s="377"/>
      <c r="P93" s="377"/>
      <c r="Q93" s="377"/>
      <c r="R93" s="378"/>
      <c r="T93" s="85" t="s">
        <v>84</v>
      </c>
      <c r="U93" s="365">
        <f>VLOOKUP(A92,'申込用紙（女子）'!$A$8:$I$33,9,1)</f>
        <v>0</v>
      </c>
      <c r="V93" s="366"/>
      <c r="W93" s="366"/>
      <c r="X93" s="366"/>
      <c r="Y93" s="366"/>
      <c r="Z93" s="366"/>
      <c r="AA93" s="367"/>
    </row>
    <row r="94" spans="2:27" s="80" customFormat="1" ht="12" customHeight="1">
      <c r="B94" s="379" t="s">
        <v>88</v>
      </c>
      <c r="C94" s="393">
        <f>VLOOKUP(A92,'申込用紙（女子）'!$A$8:$H$33,2,1)</f>
        <v>0</v>
      </c>
      <c r="D94" s="394"/>
      <c r="E94" s="395"/>
      <c r="F94" s="76" t="s">
        <v>89</v>
      </c>
      <c r="G94" s="399">
        <f>VLOOKUP(A92,'申込用紙（女子）'!$A$8:$H$33,4,1)</f>
        <v>0</v>
      </c>
      <c r="H94" s="400"/>
      <c r="I94" s="401"/>
      <c r="K94" s="379" t="s">
        <v>102</v>
      </c>
      <c r="L94" s="393">
        <f>VLOOKUP(A92,'申込用紙（女子）'!$A$8:$H$33,2,1)</f>
        <v>0</v>
      </c>
      <c r="M94" s="394"/>
      <c r="N94" s="395"/>
      <c r="O94" s="76" t="s">
        <v>103</v>
      </c>
      <c r="P94" s="399">
        <f>VLOOKUP(A92,'申込用紙（女子）'!$A$8:$H$33,4,1)</f>
        <v>0</v>
      </c>
      <c r="Q94" s="400"/>
      <c r="R94" s="401"/>
      <c r="T94" s="351" t="s">
        <v>88</v>
      </c>
      <c r="U94" s="353">
        <f>VLOOKUP(A92,'申込用紙（女子）'!$A$8:$I$33,2,1)</f>
        <v>0</v>
      </c>
      <c r="V94" s="354"/>
      <c r="W94" s="355"/>
      <c r="X94" s="86" t="s">
        <v>112</v>
      </c>
      <c r="Y94" s="359">
        <f>VLOOKUP(A92,'申込用紙（女子）'!$A$8:$H$33,4,1)</f>
        <v>0</v>
      </c>
      <c r="Z94" s="360"/>
      <c r="AA94" s="361"/>
    </row>
    <row r="95" spans="2:27" ht="26.25" customHeight="1">
      <c r="B95" s="380"/>
      <c r="C95" s="396"/>
      <c r="D95" s="397"/>
      <c r="E95" s="398"/>
      <c r="F95" s="70" t="s">
        <v>85</v>
      </c>
      <c r="G95" s="390">
        <f>VLOOKUP(A92,'申込用紙（女子）'!$A$8:$H$33,3,1)</f>
        <v>0</v>
      </c>
      <c r="H95" s="391"/>
      <c r="I95" s="392"/>
      <c r="K95" s="380"/>
      <c r="L95" s="396"/>
      <c r="M95" s="397"/>
      <c r="N95" s="398"/>
      <c r="O95" s="70" t="s">
        <v>104</v>
      </c>
      <c r="P95" s="390">
        <f>VLOOKUP(A92,'申込用紙（女子）'!$A$8:$H$33,3,1)</f>
        <v>0</v>
      </c>
      <c r="Q95" s="391"/>
      <c r="R95" s="392"/>
      <c r="T95" s="352"/>
      <c r="U95" s="356"/>
      <c r="V95" s="357"/>
      <c r="W95" s="358"/>
      <c r="X95" s="87" t="s">
        <v>85</v>
      </c>
      <c r="Y95" s="362">
        <f>VLOOKUP(A92,'申込用紙（女子）'!$A$8:$H$33,3,1)</f>
        <v>0</v>
      </c>
      <c r="Z95" s="363"/>
      <c r="AA95" s="364"/>
    </row>
    <row r="96" spans="2:27" ht="30.75" customHeight="1">
      <c r="B96" s="68" t="s">
        <v>83</v>
      </c>
      <c r="C96" s="331">
        <f>'申込用紙（女子）'!$D$3</f>
        <v>0</v>
      </c>
      <c r="D96" s="332"/>
      <c r="E96" s="332"/>
      <c r="F96" s="332"/>
      <c r="G96" s="333"/>
      <c r="H96" s="71" t="s">
        <v>86</v>
      </c>
      <c r="I96" s="73">
        <f>VLOOKUP(A92,'申込用紙（女子）'!$A$8:$H$33,6,1)</f>
        <v>0</v>
      </c>
      <c r="K96" s="68" t="s">
        <v>105</v>
      </c>
      <c r="L96" s="331">
        <f>'申込用紙（女子）'!$D$3</f>
        <v>0</v>
      </c>
      <c r="M96" s="332"/>
      <c r="N96" s="332"/>
      <c r="O96" s="332"/>
      <c r="P96" s="333"/>
      <c r="Q96" s="71" t="s">
        <v>106</v>
      </c>
      <c r="R96" s="73">
        <f>VLOOKUP(A92,'申込用紙（女子）'!$A$8:$H$33,6,1)</f>
        <v>0</v>
      </c>
      <c r="T96" s="85" t="s">
        <v>83</v>
      </c>
      <c r="U96" s="331">
        <f>'申込用紙（女子）'!$D$3</f>
        <v>0</v>
      </c>
      <c r="V96" s="332"/>
      <c r="W96" s="332"/>
      <c r="X96" s="332"/>
      <c r="Y96" s="333"/>
      <c r="Z96" s="88" t="s">
        <v>86</v>
      </c>
      <c r="AA96" s="89">
        <f>VLOOKUP(A92,'申込用紙（女子）'!$A$8:$H$33,6,1)</f>
        <v>0</v>
      </c>
    </row>
    <row r="97" spans="2:27" ht="18.75" customHeight="1">
      <c r="B97" s="381" t="s">
        <v>80</v>
      </c>
      <c r="C97" s="382"/>
      <c r="D97" s="77" t="s">
        <v>115</v>
      </c>
      <c r="E97" s="387"/>
      <c r="F97" s="388"/>
      <c r="G97" s="388"/>
      <c r="H97" s="388"/>
      <c r="I97" s="389"/>
      <c r="K97" s="381" t="s">
        <v>107</v>
      </c>
      <c r="L97" s="382"/>
      <c r="M97" s="77" t="s">
        <v>108</v>
      </c>
      <c r="N97" s="387"/>
      <c r="O97" s="388"/>
      <c r="P97" s="388"/>
      <c r="Q97" s="388"/>
      <c r="R97" s="389"/>
      <c r="T97" s="334" t="s">
        <v>80</v>
      </c>
      <c r="U97" s="335"/>
      <c r="V97" s="90" t="s">
        <v>113</v>
      </c>
      <c r="W97" s="340"/>
      <c r="X97" s="341"/>
      <c r="Y97" s="341"/>
      <c r="Z97" s="341"/>
      <c r="AA97" s="342"/>
    </row>
    <row r="98" spans="2:27" ht="18.75" customHeight="1">
      <c r="B98" s="383"/>
      <c r="C98" s="384"/>
      <c r="D98" s="78" t="s">
        <v>81</v>
      </c>
      <c r="E98" s="373"/>
      <c r="F98" s="374"/>
      <c r="G98" s="374"/>
      <c r="H98" s="374"/>
      <c r="I98" s="375"/>
      <c r="K98" s="383"/>
      <c r="L98" s="384"/>
      <c r="M98" s="78" t="s">
        <v>109</v>
      </c>
      <c r="N98" s="373"/>
      <c r="O98" s="374"/>
      <c r="P98" s="374"/>
      <c r="Q98" s="374"/>
      <c r="R98" s="375"/>
      <c r="T98" s="336"/>
      <c r="U98" s="337"/>
      <c r="V98" s="91" t="s">
        <v>81</v>
      </c>
      <c r="W98" s="343"/>
      <c r="X98" s="344"/>
      <c r="Y98" s="344"/>
      <c r="Z98" s="344"/>
      <c r="AA98" s="345"/>
    </row>
    <row r="99" spans="2:27" ht="18.75" customHeight="1" thickBot="1">
      <c r="B99" s="385"/>
      <c r="C99" s="386"/>
      <c r="D99" s="79" t="s">
        <v>82</v>
      </c>
      <c r="E99" s="370"/>
      <c r="F99" s="371"/>
      <c r="G99" s="371"/>
      <c r="H99" s="371"/>
      <c r="I99" s="372"/>
      <c r="K99" s="385"/>
      <c r="L99" s="386"/>
      <c r="M99" s="79" t="s">
        <v>110</v>
      </c>
      <c r="N99" s="370"/>
      <c r="O99" s="371"/>
      <c r="P99" s="371"/>
      <c r="Q99" s="371"/>
      <c r="R99" s="372"/>
      <c r="T99" s="338"/>
      <c r="U99" s="339"/>
      <c r="V99" s="92" t="s">
        <v>82</v>
      </c>
      <c r="W99" s="346"/>
      <c r="X99" s="347"/>
      <c r="Y99" s="347"/>
      <c r="Z99" s="347"/>
      <c r="AA99" s="348"/>
    </row>
    <row r="100" ht="24" customHeight="1" thickBot="1"/>
    <row r="101" spans="1:27" ht="27.75" customHeight="1">
      <c r="A101" s="74">
        <f>A92+1</f>
        <v>12</v>
      </c>
      <c r="B101" s="368" t="s">
        <v>111</v>
      </c>
      <c r="C101" s="369"/>
      <c r="D101" s="369"/>
      <c r="E101" s="369"/>
      <c r="F101" s="369"/>
      <c r="G101" s="369"/>
      <c r="H101" s="369"/>
      <c r="I101" s="75"/>
      <c r="K101" s="368" t="s">
        <v>111</v>
      </c>
      <c r="L101" s="369"/>
      <c r="M101" s="369"/>
      <c r="N101" s="369"/>
      <c r="O101" s="369"/>
      <c r="P101" s="369"/>
      <c r="Q101" s="369"/>
      <c r="R101" s="75"/>
      <c r="T101" s="349" t="s">
        <v>111</v>
      </c>
      <c r="U101" s="350"/>
      <c r="V101" s="350"/>
      <c r="W101" s="350"/>
      <c r="X101" s="350"/>
      <c r="Y101" s="350"/>
      <c r="Z101" s="350"/>
      <c r="AA101" s="84" t="s">
        <v>116</v>
      </c>
    </row>
    <row r="102" spans="2:27" ht="29.25" customHeight="1">
      <c r="B102" s="68" t="s">
        <v>84</v>
      </c>
      <c r="C102" s="376">
        <f>VLOOKUP(A101,'申込用紙（女子）'!$A$8:$H$33,7,1)</f>
        <v>0</v>
      </c>
      <c r="D102" s="377"/>
      <c r="E102" s="377"/>
      <c r="F102" s="377"/>
      <c r="G102" s="377"/>
      <c r="H102" s="377"/>
      <c r="I102" s="378"/>
      <c r="K102" s="68" t="s">
        <v>84</v>
      </c>
      <c r="L102" s="376">
        <f>VLOOKUP(A101,'申込用紙（女子）'!$A$8:$H$33,8,1)</f>
        <v>0</v>
      </c>
      <c r="M102" s="377"/>
      <c r="N102" s="377"/>
      <c r="O102" s="377"/>
      <c r="P102" s="377"/>
      <c r="Q102" s="377"/>
      <c r="R102" s="378"/>
      <c r="T102" s="85" t="s">
        <v>84</v>
      </c>
      <c r="U102" s="365">
        <f>VLOOKUP(A101,'申込用紙（女子）'!$A$8:$I$33,9,1)</f>
        <v>0</v>
      </c>
      <c r="V102" s="366"/>
      <c r="W102" s="366"/>
      <c r="X102" s="366"/>
      <c r="Y102" s="366"/>
      <c r="Z102" s="366"/>
      <c r="AA102" s="367"/>
    </row>
    <row r="103" spans="2:27" s="80" customFormat="1" ht="12" customHeight="1">
      <c r="B103" s="379" t="s">
        <v>88</v>
      </c>
      <c r="C103" s="393">
        <f>VLOOKUP(A101,'申込用紙（女子）'!$A$8:$H$33,2,1)</f>
        <v>0</v>
      </c>
      <c r="D103" s="394"/>
      <c r="E103" s="395"/>
      <c r="F103" s="76" t="s">
        <v>89</v>
      </c>
      <c r="G103" s="399">
        <f>VLOOKUP(A101,'申込用紙（女子）'!$A$8:$H$33,4,1)</f>
        <v>0</v>
      </c>
      <c r="H103" s="400"/>
      <c r="I103" s="401"/>
      <c r="K103" s="379" t="s">
        <v>88</v>
      </c>
      <c r="L103" s="393">
        <f>VLOOKUP(A101,'申込用紙（女子）'!$A$8:$H$33,2,1)</f>
        <v>0</v>
      </c>
      <c r="M103" s="394"/>
      <c r="N103" s="395"/>
      <c r="O103" s="76" t="s">
        <v>89</v>
      </c>
      <c r="P103" s="399">
        <f>VLOOKUP(A101,'申込用紙（女子）'!$A$8:$H$33,4,1)</f>
        <v>0</v>
      </c>
      <c r="Q103" s="400"/>
      <c r="R103" s="401"/>
      <c r="T103" s="351" t="s">
        <v>88</v>
      </c>
      <c r="U103" s="353">
        <f>VLOOKUP(A101,'申込用紙（女子）'!$A$8:$I$33,2,1)</f>
        <v>0</v>
      </c>
      <c r="V103" s="354"/>
      <c r="W103" s="355"/>
      <c r="X103" s="86" t="s">
        <v>112</v>
      </c>
      <c r="Y103" s="359">
        <f>VLOOKUP(A101,'申込用紙（女子）'!$A$8:$H$33,4,1)</f>
        <v>0</v>
      </c>
      <c r="Z103" s="360"/>
      <c r="AA103" s="361"/>
    </row>
    <row r="104" spans="2:27" ht="26.25" customHeight="1">
      <c r="B104" s="380"/>
      <c r="C104" s="396"/>
      <c r="D104" s="397"/>
      <c r="E104" s="398"/>
      <c r="F104" s="70" t="s">
        <v>85</v>
      </c>
      <c r="G104" s="390">
        <f>VLOOKUP(A101,'申込用紙（女子）'!$A$8:$H$33,3,1)</f>
        <v>0</v>
      </c>
      <c r="H104" s="391"/>
      <c r="I104" s="392"/>
      <c r="K104" s="380"/>
      <c r="L104" s="396"/>
      <c r="M104" s="397"/>
      <c r="N104" s="398"/>
      <c r="O104" s="70" t="s">
        <v>85</v>
      </c>
      <c r="P104" s="390">
        <f>VLOOKUP(A101,'申込用紙（女子）'!$A$8:$H$33,3,1)</f>
        <v>0</v>
      </c>
      <c r="Q104" s="391"/>
      <c r="R104" s="392"/>
      <c r="T104" s="352"/>
      <c r="U104" s="356"/>
      <c r="V104" s="357"/>
      <c r="W104" s="358"/>
      <c r="X104" s="87" t="s">
        <v>85</v>
      </c>
      <c r="Y104" s="362">
        <f>VLOOKUP(A101,'申込用紙（女子）'!$A$8:$H$33,3,1)</f>
        <v>0</v>
      </c>
      <c r="Z104" s="363"/>
      <c r="AA104" s="364"/>
    </row>
    <row r="105" spans="2:27" ht="30.75" customHeight="1">
      <c r="B105" s="68" t="s">
        <v>83</v>
      </c>
      <c r="C105" s="331">
        <f>'申込用紙（女子）'!$D$3</f>
        <v>0</v>
      </c>
      <c r="D105" s="332"/>
      <c r="E105" s="332"/>
      <c r="F105" s="332"/>
      <c r="G105" s="333"/>
      <c r="H105" s="71" t="s">
        <v>86</v>
      </c>
      <c r="I105" s="73">
        <f>VLOOKUP(A101,'申込用紙（女子）'!$A$8:$H$33,6,1)</f>
        <v>0</v>
      </c>
      <c r="K105" s="68" t="s">
        <v>83</v>
      </c>
      <c r="L105" s="331">
        <f>'申込用紙（女子）'!$D$3</f>
        <v>0</v>
      </c>
      <c r="M105" s="332"/>
      <c r="N105" s="332"/>
      <c r="O105" s="332"/>
      <c r="P105" s="333"/>
      <c r="Q105" s="71" t="s">
        <v>86</v>
      </c>
      <c r="R105" s="73">
        <f>VLOOKUP(A101,'申込用紙（女子）'!$A$8:$H$33,6,1)</f>
        <v>0</v>
      </c>
      <c r="T105" s="85" t="s">
        <v>83</v>
      </c>
      <c r="U105" s="331">
        <f>'申込用紙（女子）'!$D$3</f>
        <v>0</v>
      </c>
      <c r="V105" s="332"/>
      <c r="W105" s="332"/>
      <c r="X105" s="332"/>
      <c r="Y105" s="333"/>
      <c r="Z105" s="88" t="s">
        <v>86</v>
      </c>
      <c r="AA105" s="89">
        <f>VLOOKUP(A101,'申込用紙（女子）'!$A$8:$H$33,6,1)</f>
        <v>0</v>
      </c>
    </row>
    <row r="106" spans="2:27" ht="18.75" customHeight="1">
      <c r="B106" s="381" t="s">
        <v>80</v>
      </c>
      <c r="C106" s="382"/>
      <c r="D106" s="77" t="s">
        <v>115</v>
      </c>
      <c r="E106" s="387"/>
      <c r="F106" s="388"/>
      <c r="G106" s="388"/>
      <c r="H106" s="388"/>
      <c r="I106" s="389"/>
      <c r="K106" s="381" t="s">
        <v>80</v>
      </c>
      <c r="L106" s="382"/>
      <c r="M106" s="77" t="s">
        <v>115</v>
      </c>
      <c r="N106" s="387"/>
      <c r="O106" s="388"/>
      <c r="P106" s="388"/>
      <c r="Q106" s="388"/>
      <c r="R106" s="389"/>
      <c r="T106" s="334" t="s">
        <v>80</v>
      </c>
      <c r="U106" s="335"/>
      <c r="V106" s="90" t="s">
        <v>113</v>
      </c>
      <c r="W106" s="340"/>
      <c r="X106" s="341"/>
      <c r="Y106" s="341"/>
      <c r="Z106" s="341"/>
      <c r="AA106" s="342"/>
    </row>
    <row r="107" spans="2:27" ht="18.75" customHeight="1">
      <c r="B107" s="383"/>
      <c r="C107" s="384"/>
      <c r="D107" s="78" t="s">
        <v>81</v>
      </c>
      <c r="E107" s="373"/>
      <c r="F107" s="374"/>
      <c r="G107" s="374"/>
      <c r="H107" s="374"/>
      <c r="I107" s="375"/>
      <c r="K107" s="383"/>
      <c r="L107" s="384"/>
      <c r="M107" s="78" t="s">
        <v>81</v>
      </c>
      <c r="N107" s="373"/>
      <c r="O107" s="374"/>
      <c r="P107" s="374"/>
      <c r="Q107" s="374"/>
      <c r="R107" s="375"/>
      <c r="T107" s="336"/>
      <c r="U107" s="337"/>
      <c r="V107" s="91" t="s">
        <v>81</v>
      </c>
      <c r="W107" s="343"/>
      <c r="X107" s="344"/>
      <c r="Y107" s="344"/>
      <c r="Z107" s="344"/>
      <c r="AA107" s="345"/>
    </row>
    <row r="108" spans="2:27" ht="18.75" customHeight="1" thickBot="1">
      <c r="B108" s="385"/>
      <c r="C108" s="386"/>
      <c r="D108" s="79" t="s">
        <v>82</v>
      </c>
      <c r="E108" s="370"/>
      <c r="F108" s="371"/>
      <c r="G108" s="371"/>
      <c r="H108" s="371"/>
      <c r="I108" s="372"/>
      <c r="K108" s="385"/>
      <c r="L108" s="386"/>
      <c r="M108" s="79" t="s">
        <v>82</v>
      </c>
      <c r="N108" s="370"/>
      <c r="O108" s="371"/>
      <c r="P108" s="371"/>
      <c r="Q108" s="371"/>
      <c r="R108" s="372"/>
      <c r="T108" s="338"/>
      <c r="U108" s="339"/>
      <c r="V108" s="92" t="s">
        <v>82</v>
      </c>
      <c r="W108" s="346"/>
      <c r="X108" s="347"/>
      <c r="Y108" s="347"/>
      <c r="Z108" s="347"/>
      <c r="AA108" s="348"/>
    </row>
    <row r="109" ht="14.25" thickBot="1"/>
    <row r="110" spans="1:27" ht="27.75" customHeight="1">
      <c r="A110" s="74">
        <f>A101+1</f>
        <v>13</v>
      </c>
      <c r="B110" s="368" t="s">
        <v>111</v>
      </c>
      <c r="C110" s="369"/>
      <c r="D110" s="369"/>
      <c r="E110" s="369"/>
      <c r="F110" s="369"/>
      <c r="G110" s="369"/>
      <c r="H110" s="369"/>
      <c r="I110" s="75"/>
      <c r="K110" s="368" t="s">
        <v>111</v>
      </c>
      <c r="L110" s="369"/>
      <c r="M110" s="369"/>
      <c r="N110" s="369"/>
      <c r="O110" s="369"/>
      <c r="P110" s="369"/>
      <c r="Q110" s="369"/>
      <c r="R110" s="75"/>
      <c r="T110" s="349" t="s">
        <v>111</v>
      </c>
      <c r="U110" s="350"/>
      <c r="V110" s="350"/>
      <c r="W110" s="350"/>
      <c r="X110" s="350"/>
      <c r="Y110" s="350"/>
      <c r="Z110" s="350"/>
      <c r="AA110" s="84" t="s">
        <v>116</v>
      </c>
    </row>
    <row r="111" spans="2:27" ht="29.25" customHeight="1">
      <c r="B111" s="68" t="s">
        <v>84</v>
      </c>
      <c r="C111" s="376">
        <f>VLOOKUP(A110,'申込用紙（女子）'!$A$8:$H$33,7,1)</f>
        <v>0</v>
      </c>
      <c r="D111" s="377"/>
      <c r="E111" s="377"/>
      <c r="F111" s="377"/>
      <c r="G111" s="377"/>
      <c r="H111" s="377"/>
      <c r="I111" s="378"/>
      <c r="K111" s="68" t="s">
        <v>101</v>
      </c>
      <c r="L111" s="376">
        <f>VLOOKUP(A110,'申込用紙（女子）'!$A$8:$H$33,8,1)</f>
        <v>0</v>
      </c>
      <c r="M111" s="377"/>
      <c r="N111" s="377"/>
      <c r="O111" s="377"/>
      <c r="P111" s="377"/>
      <c r="Q111" s="377"/>
      <c r="R111" s="378"/>
      <c r="T111" s="85" t="s">
        <v>84</v>
      </c>
      <c r="U111" s="365">
        <f>VLOOKUP(A110,'申込用紙（女子）'!$A$8:$I$33,9,1)</f>
        <v>0</v>
      </c>
      <c r="V111" s="366"/>
      <c r="W111" s="366"/>
      <c r="X111" s="366"/>
      <c r="Y111" s="366"/>
      <c r="Z111" s="366"/>
      <c r="AA111" s="367"/>
    </row>
    <row r="112" spans="2:27" s="80" customFormat="1" ht="12" customHeight="1">
      <c r="B112" s="379" t="s">
        <v>88</v>
      </c>
      <c r="C112" s="393">
        <f>VLOOKUP(A110,'申込用紙（女子）'!$A$8:$H$33,2,1)</f>
        <v>0</v>
      </c>
      <c r="D112" s="394"/>
      <c r="E112" s="395"/>
      <c r="F112" s="76" t="s">
        <v>89</v>
      </c>
      <c r="G112" s="399">
        <f>VLOOKUP(A110,'申込用紙（女子）'!$A$8:$H$33,4,1)</f>
        <v>0</v>
      </c>
      <c r="H112" s="400"/>
      <c r="I112" s="401"/>
      <c r="K112" s="379" t="s">
        <v>102</v>
      </c>
      <c r="L112" s="393">
        <f>VLOOKUP(A110,'申込用紙（女子）'!$A$8:$H$33,2,1)</f>
        <v>0</v>
      </c>
      <c r="M112" s="394"/>
      <c r="N112" s="395"/>
      <c r="O112" s="76" t="s">
        <v>103</v>
      </c>
      <c r="P112" s="399">
        <f>VLOOKUP(A110,'申込用紙（女子）'!$A$8:$H$33,4,1)</f>
        <v>0</v>
      </c>
      <c r="Q112" s="400"/>
      <c r="R112" s="401"/>
      <c r="T112" s="351" t="s">
        <v>88</v>
      </c>
      <c r="U112" s="353">
        <f>VLOOKUP(A110,'申込用紙（女子）'!$A$8:$I$33,2,1)</f>
        <v>0</v>
      </c>
      <c r="V112" s="354"/>
      <c r="W112" s="355"/>
      <c r="X112" s="86" t="s">
        <v>112</v>
      </c>
      <c r="Y112" s="359">
        <f>VLOOKUP(A110,'申込用紙（女子）'!$A$8:$H$33,4,1)</f>
        <v>0</v>
      </c>
      <c r="Z112" s="360"/>
      <c r="AA112" s="361"/>
    </row>
    <row r="113" spans="2:27" ht="26.25" customHeight="1">
      <c r="B113" s="380"/>
      <c r="C113" s="396"/>
      <c r="D113" s="397"/>
      <c r="E113" s="398"/>
      <c r="F113" s="70" t="s">
        <v>85</v>
      </c>
      <c r="G113" s="390">
        <f>VLOOKUP(A110,'申込用紙（女子）'!$A$8:$H$33,3,1)</f>
        <v>0</v>
      </c>
      <c r="H113" s="391"/>
      <c r="I113" s="392"/>
      <c r="K113" s="380"/>
      <c r="L113" s="396"/>
      <c r="M113" s="397"/>
      <c r="N113" s="398"/>
      <c r="O113" s="70" t="s">
        <v>104</v>
      </c>
      <c r="P113" s="390">
        <f>VLOOKUP(A110,'申込用紙（女子）'!$A$8:$H$33,3,1)</f>
        <v>0</v>
      </c>
      <c r="Q113" s="391"/>
      <c r="R113" s="392"/>
      <c r="T113" s="352"/>
      <c r="U113" s="356"/>
      <c r="V113" s="357"/>
      <c r="W113" s="358"/>
      <c r="X113" s="87" t="s">
        <v>85</v>
      </c>
      <c r="Y113" s="362">
        <f>VLOOKUP(A110,'申込用紙（女子）'!$A$8:$H$33,3,1)</f>
        <v>0</v>
      </c>
      <c r="Z113" s="363"/>
      <c r="AA113" s="364"/>
    </row>
    <row r="114" spans="2:27" ht="30.75" customHeight="1">
      <c r="B114" s="68" t="s">
        <v>83</v>
      </c>
      <c r="C114" s="331">
        <f>'申込用紙（女子）'!$D$3</f>
        <v>0</v>
      </c>
      <c r="D114" s="332"/>
      <c r="E114" s="332"/>
      <c r="F114" s="332"/>
      <c r="G114" s="333"/>
      <c r="H114" s="71" t="s">
        <v>86</v>
      </c>
      <c r="I114" s="73">
        <f>VLOOKUP(A110,'申込用紙（女子）'!$A$8:$H$33,6,1)</f>
        <v>0</v>
      </c>
      <c r="K114" s="68" t="s">
        <v>105</v>
      </c>
      <c r="L114" s="331">
        <f>'申込用紙（女子）'!$D$3</f>
        <v>0</v>
      </c>
      <c r="M114" s="332"/>
      <c r="N114" s="332"/>
      <c r="O114" s="332"/>
      <c r="P114" s="333"/>
      <c r="Q114" s="71" t="s">
        <v>106</v>
      </c>
      <c r="R114" s="73">
        <f>VLOOKUP(A110,'申込用紙（女子）'!$A$8:$H$33,6,1)</f>
        <v>0</v>
      </c>
      <c r="T114" s="85" t="s">
        <v>83</v>
      </c>
      <c r="U114" s="331">
        <f>'申込用紙（女子）'!$D$3</f>
        <v>0</v>
      </c>
      <c r="V114" s="332"/>
      <c r="W114" s="332"/>
      <c r="X114" s="332"/>
      <c r="Y114" s="333"/>
      <c r="Z114" s="88" t="s">
        <v>86</v>
      </c>
      <c r="AA114" s="89">
        <f>VLOOKUP(A110,'申込用紙（女子）'!$A$8:$H$33,6,1)</f>
        <v>0</v>
      </c>
    </row>
    <row r="115" spans="2:27" ht="18.75" customHeight="1">
      <c r="B115" s="381" t="s">
        <v>80</v>
      </c>
      <c r="C115" s="382"/>
      <c r="D115" s="77" t="s">
        <v>115</v>
      </c>
      <c r="E115" s="387"/>
      <c r="F115" s="388"/>
      <c r="G115" s="388"/>
      <c r="H115" s="388"/>
      <c r="I115" s="389"/>
      <c r="K115" s="381" t="s">
        <v>107</v>
      </c>
      <c r="L115" s="382"/>
      <c r="M115" s="77" t="s">
        <v>108</v>
      </c>
      <c r="N115" s="387"/>
      <c r="O115" s="388"/>
      <c r="P115" s="388"/>
      <c r="Q115" s="388"/>
      <c r="R115" s="389"/>
      <c r="T115" s="334" t="s">
        <v>80</v>
      </c>
      <c r="U115" s="335"/>
      <c r="V115" s="90" t="s">
        <v>113</v>
      </c>
      <c r="W115" s="340"/>
      <c r="X115" s="341"/>
      <c r="Y115" s="341"/>
      <c r="Z115" s="341"/>
      <c r="AA115" s="342"/>
    </row>
    <row r="116" spans="2:27" ht="18.75" customHeight="1">
      <c r="B116" s="383"/>
      <c r="C116" s="384"/>
      <c r="D116" s="78" t="s">
        <v>81</v>
      </c>
      <c r="E116" s="373"/>
      <c r="F116" s="374"/>
      <c r="G116" s="374"/>
      <c r="H116" s="374"/>
      <c r="I116" s="375"/>
      <c r="K116" s="383"/>
      <c r="L116" s="384"/>
      <c r="M116" s="78" t="s">
        <v>109</v>
      </c>
      <c r="N116" s="373"/>
      <c r="O116" s="374"/>
      <c r="P116" s="374"/>
      <c r="Q116" s="374"/>
      <c r="R116" s="375"/>
      <c r="T116" s="336"/>
      <c r="U116" s="337"/>
      <c r="V116" s="91" t="s">
        <v>81</v>
      </c>
      <c r="W116" s="343"/>
      <c r="X116" s="344"/>
      <c r="Y116" s="344"/>
      <c r="Z116" s="344"/>
      <c r="AA116" s="345"/>
    </row>
    <row r="117" spans="2:27" ht="18.75" customHeight="1" thickBot="1">
      <c r="B117" s="385"/>
      <c r="C117" s="386"/>
      <c r="D117" s="79" t="s">
        <v>82</v>
      </c>
      <c r="E117" s="370"/>
      <c r="F117" s="371"/>
      <c r="G117" s="371"/>
      <c r="H117" s="371"/>
      <c r="I117" s="372"/>
      <c r="K117" s="385"/>
      <c r="L117" s="386"/>
      <c r="M117" s="79" t="s">
        <v>110</v>
      </c>
      <c r="N117" s="370"/>
      <c r="O117" s="371"/>
      <c r="P117" s="371"/>
      <c r="Q117" s="371"/>
      <c r="R117" s="372"/>
      <c r="T117" s="338"/>
      <c r="U117" s="339"/>
      <c r="V117" s="92" t="s">
        <v>82</v>
      </c>
      <c r="W117" s="346"/>
      <c r="X117" s="347"/>
      <c r="Y117" s="347"/>
      <c r="Z117" s="347"/>
      <c r="AA117" s="348"/>
    </row>
    <row r="118" ht="24" customHeight="1" thickBot="1"/>
    <row r="119" spans="1:27" ht="27.75" customHeight="1">
      <c r="A119" s="74">
        <f>A110+1</f>
        <v>14</v>
      </c>
      <c r="B119" s="368" t="s">
        <v>111</v>
      </c>
      <c r="C119" s="369"/>
      <c r="D119" s="369"/>
      <c r="E119" s="369"/>
      <c r="F119" s="369"/>
      <c r="G119" s="369"/>
      <c r="H119" s="369"/>
      <c r="I119" s="72"/>
      <c r="K119" s="368" t="s">
        <v>111</v>
      </c>
      <c r="L119" s="369"/>
      <c r="M119" s="369"/>
      <c r="N119" s="369"/>
      <c r="O119" s="369"/>
      <c r="P119" s="369"/>
      <c r="Q119" s="369"/>
      <c r="R119" s="72"/>
      <c r="T119" s="349" t="s">
        <v>111</v>
      </c>
      <c r="U119" s="350"/>
      <c r="V119" s="350"/>
      <c r="W119" s="350"/>
      <c r="X119" s="350"/>
      <c r="Y119" s="350"/>
      <c r="Z119" s="350"/>
      <c r="AA119" s="84" t="s">
        <v>116</v>
      </c>
    </row>
    <row r="120" spans="2:27" ht="29.25" customHeight="1">
      <c r="B120" s="68" t="s">
        <v>84</v>
      </c>
      <c r="C120" s="376">
        <f>VLOOKUP(A119,'申込用紙（女子）'!$A$8:$H$33,7,1)</f>
        <v>0</v>
      </c>
      <c r="D120" s="377"/>
      <c r="E120" s="377"/>
      <c r="F120" s="377"/>
      <c r="G120" s="377"/>
      <c r="H120" s="377"/>
      <c r="I120" s="378"/>
      <c r="K120" s="68" t="s">
        <v>84</v>
      </c>
      <c r="L120" s="376">
        <f>VLOOKUP(A119,'申込用紙（女子）'!$A$8:$H$33,8,1)</f>
        <v>0</v>
      </c>
      <c r="M120" s="377"/>
      <c r="N120" s="377"/>
      <c r="O120" s="377"/>
      <c r="P120" s="377"/>
      <c r="Q120" s="377"/>
      <c r="R120" s="378"/>
      <c r="T120" s="85" t="s">
        <v>84</v>
      </c>
      <c r="U120" s="365">
        <f>VLOOKUP(A119,'申込用紙（女子）'!$A$8:$I$33,9,1)</f>
        <v>0</v>
      </c>
      <c r="V120" s="366"/>
      <c r="W120" s="366"/>
      <c r="X120" s="366"/>
      <c r="Y120" s="366"/>
      <c r="Z120" s="366"/>
      <c r="AA120" s="367"/>
    </row>
    <row r="121" spans="2:27" s="80" customFormat="1" ht="12" customHeight="1">
      <c r="B121" s="379" t="s">
        <v>88</v>
      </c>
      <c r="C121" s="393">
        <f>VLOOKUP(A119,'申込用紙（女子）'!$A$8:$H$33,2,1)</f>
        <v>0</v>
      </c>
      <c r="D121" s="394"/>
      <c r="E121" s="395"/>
      <c r="F121" s="76" t="s">
        <v>89</v>
      </c>
      <c r="G121" s="399">
        <f>VLOOKUP(A119,'申込用紙（女子）'!$A$8:$H$33,4,1)</f>
        <v>0</v>
      </c>
      <c r="H121" s="400"/>
      <c r="I121" s="401"/>
      <c r="K121" s="379" t="s">
        <v>88</v>
      </c>
      <c r="L121" s="393">
        <f>VLOOKUP(A119,'申込用紙（女子）'!$A$8:$H$33,2,1)</f>
        <v>0</v>
      </c>
      <c r="M121" s="394"/>
      <c r="N121" s="395"/>
      <c r="O121" s="76" t="s">
        <v>89</v>
      </c>
      <c r="P121" s="399">
        <f>VLOOKUP(A119,'申込用紙（女子）'!$A$8:$H$33,4,1)</f>
        <v>0</v>
      </c>
      <c r="Q121" s="400"/>
      <c r="R121" s="401"/>
      <c r="T121" s="351" t="s">
        <v>88</v>
      </c>
      <c r="U121" s="353">
        <f>VLOOKUP(A119,'申込用紙（女子）'!$A$8:$I$33,2,1)</f>
        <v>0</v>
      </c>
      <c r="V121" s="354"/>
      <c r="W121" s="355"/>
      <c r="X121" s="86" t="s">
        <v>112</v>
      </c>
      <c r="Y121" s="359">
        <f>VLOOKUP(A119,'申込用紙（女子）'!$A$8:$H$33,4,1)</f>
        <v>0</v>
      </c>
      <c r="Z121" s="360"/>
      <c r="AA121" s="361"/>
    </row>
    <row r="122" spans="2:27" ht="26.25" customHeight="1">
      <c r="B122" s="380"/>
      <c r="C122" s="396"/>
      <c r="D122" s="397"/>
      <c r="E122" s="398"/>
      <c r="F122" s="70" t="s">
        <v>85</v>
      </c>
      <c r="G122" s="390">
        <f>VLOOKUP(A119,'申込用紙（女子）'!$A$8:$H$33,3,1)</f>
        <v>0</v>
      </c>
      <c r="H122" s="391"/>
      <c r="I122" s="392"/>
      <c r="K122" s="380"/>
      <c r="L122" s="396"/>
      <c r="M122" s="397"/>
      <c r="N122" s="398"/>
      <c r="O122" s="70" t="s">
        <v>85</v>
      </c>
      <c r="P122" s="390">
        <f>VLOOKUP(A119,'申込用紙（女子）'!$A$8:$H$33,3,1)</f>
        <v>0</v>
      </c>
      <c r="Q122" s="391"/>
      <c r="R122" s="392"/>
      <c r="T122" s="352"/>
      <c r="U122" s="356"/>
      <c r="V122" s="357"/>
      <c r="W122" s="358"/>
      <c r="X122" s="87" t="s">
        <v>85</v>
      </c>
      <c r="Y122" s="362">
        <f>VLOOKUP(A119,'申込用紙（女子）'!$A$8:$H$33,3,1)</f>
        <v>0</v>
      </c>
      <c r="Z122" s="363"/>
      <c r="AA122" s="364"/>
    </row>
    <row r="123" spans="2:27" ht="30.75" customHeight="1">
      <c r="B123" s="68" t="s">
        <v>83</v>
      </c>
      <c r="C123" s="331">
        <f>'申込用紙（女子）'!$D$3</f>
        <v>0</v>
      </c>
      <c r="D123" s="332"/>
      <c r="E123" s="332"/>
      <c r="F123" s="332"/>
      <c r="G123" s="333"/>
      <c r="H123" s="71" t="s">
        <v>86</v>
      </c>
      <c r="I123" s="73">
        <f>VLOOKUP(A119,'申込用紙（女子）'!$A$8:$H$33,6,1)</f>
        <v>0</v>
      </c>
      <c r="K123" s="68" t="s">
        <v>83</v>
      </c>
      <c r="L123" s="331">
        <f>'申込用紙（女子）'!$D$3</f>
        <v>0</v>
      </c>
      <c r="M123" s="332"/>
      <c r="N123" s="332"/>
      <c r="O123" s="332"/>
      <c r="P123" s="333"/>
      <c r="Q123" s="71" t="s">
        <v>86</v>
      </c>
      <c r="R123" s="73">
        <f>VLOOKUP(A119,'申込用紙（女子）'!$A$8:$H$33,6,1)</f>
        <v>0</v>
      </c>
      <c r="T123" s="85" t="s">
        <v>83</v>
      </c>
      <c r="U123" s="331">
        <f>'申込用紙（女子）'!$D$3</f>
        <v>0</v>
      </c>
      <c r="V123" s="332"/>
      <c r="W123" s="332"/>
      <c r="X123" s="332"/>
      <c r="Y123" s="333"/>
      <c r="Z123" s="88" t="s">
        <v>86</v>
      </c>
      <c r="AA123" s="89">
        <f>VLOOKUP(A119,'申込用紙（女子）'!$A$8:$H$33,6,1)</f>
        <v>0</v>
      </c>
    </row>
    <row r="124" spans="2:27" ht="18.75" customHeight="1">
      <c r="B124" s="381" t="s">
        <v>80</v>
      </c>
      <c r="C124" s="382"/>
      <c r="D124" s="77" t="s">
        <v>115</v>
      </c>
      <c r="E124" s="387"/>
      <c r="F124" s="388"/>
      <c r="G124" s="388"/>
      <c r="H124" s="388"/>
      <c r="I124" s="389"/>
      <c r="K124" s="381" t="s">
        <v>80</v>
      </c>
      <c r="L124" s="382"/>
      <c r="M124" s="77" t="s">
        <v>115</v>
      </c>
      <c r="N124" s="387"/>
      <c r="O124" s="388"/>
      <c r="P124" s="388"/>
      <c r="Q124" s="388"/>
      <c r="R124" s="389"/>
      <c r="T124" s="334" t="s">
        <v>80</v>
      </c>
      <c r="U124" s="335"/>
      <c r="V124" s="90" t="s">
        <v>113</v>
      </c>
      <c r="W124" s="340"/>
      <c r="X124" s="341"/>
      <c r="Y124" s="341"/>
      <c r="Z124" s="341"/>
      <c r="AA124" s="342"/>
    </row>
    <row r="125" spans="2:27" ht="18.75" customHeight="1">
      <c r="B125" s="383"/>
      <c r="C125" s="384"/>
      <c r="D125" s="78" t="s">
        <v>81</v>
      </c>
      <c r="E125" s="373"/>
      <c r="F125" s="374"/>
      <c r="G125" s="374"/>
      <c r="H125" s="374"/>
      <c r="I125" s="375"/>
      <c r="K125" s="383"/>
      <c r="L125" s="384"/>
      <c r="M125" s="78" t="s">
        <v>81</v>
      </c>
      <c r="N125" s="373"/>
      <c r="O125" s="374"/>
      <c r="P125" s="374"/>
      <c r="Q125" s="374"/>
      <c r="R125" s="375"/>
      <c r="T125" s="336"/>
      <c r="U125" s="337"/>
      <c r="V125" s="91" t="s">
        <v>81</v>
      </c>
      <c r="W125" s="343"/>
      <c r="X125" s="344"/>
      <c r="Y125" s="344"/>
      <c r="Z125" s="344"/>
      <c r="AA125" s="345"/>
    </row>
    <row r="126" spans="2:27" ht="18.75" customHeight="1" thickBot="1">
      <c r="B126" s="385"/>
      <c r="C126" s="386"/>
      <c r="D126" s="79" t="s">
        <v>82</v>
      </c>
      <c r="E126" s="370"/>
      <c r="F126" s="371"/>
      <c r="G126" s="371"/>
      <c r="H126" s="371"/>
      <c r="I126" s="372"/>
      <c r="K126" s="385"/>
      <c r="L126" s="386"/>
      <c r="M126" s="79" t="s">
        <v>82</v>
      </c>
      <c r="N126" s="370"/>
      <c r="O126" s="371"/>
      <c r="P126" s="371"/>
      <c r="Q126" s="371"/>
      <c r="R126" s="372"/>
      <c r="T126" s="338"/>
      <c r="U126" s="339"/>
      <c r="V126" s="92" t="s">
        <v>82</v>
      </c>
      <c r="W126" s="346"/>
      <c r="X126" s="347"/>
      <c r="Y126" s="347"/>
      <c r="Z126" s="347"/>
      <c r="AA126" s="348"/>
    </row>
    <row r="127" ht="14.25" thickBot="1"/>
    <row r="128" spans="1:27" ht="27.75" customHeight="1">
      <c r="A128" s="74">
        <f>A119+1</f>
        <v>15</v>
      </c>
      <c r="B128" s="368" t="s">
        <v>111</v>
      </c>
      <c r="C128" s="369"/>
      <c r="D128" s="369"/>
      <c r="E128" s="369"/>
      <c r="F128" s="369"/>
      <c r="G128" s="369"/>
      <c r="H128" s="369"/>
      <c r="I128" s="75"/>
      <c r="K128" s="368" t="s">
        <v>111</v>
      </c>
      <c r="L128" s="369"/>
      <c r="M128" s="369"/>
      <c r="N128" s="369"/>
      <c r="O128" s="369"/>
      <c r="P128" s="369"/>
      <c r="Q128" s="369"/>
      <c r="R128" s="75"/>
      <c r="T128" s="349" t="s">
        <v>111</v>
      </c>
      <c r="U128" s="350"/>
      <c r="V128" s="350"/>
      <c r="W128" s="350"/>
      <c r="X128" s="350"/>
      <c r="Y128" s="350"/>
      <c r="Z128" s="350"/>
      <c r="AA128" s="84" t="s">
        <v>116</v>
      </c>
    </row>
    <row r="129" spans="2:27" ht="29.25" customHeight="1">
      <c r="B129" s="68" t="s">
        <v>84</v>
      </c>
      <c r="C129" s="376">
        <f>VLOOKUP(A128,'申込用紙（女子）'!$A$8:$H$33,7,1)</f>
        <v>0</v>
      </c>
      <c r="D129" s="377"/>
      <c r="E129" s="377"/>
      <c r="F129" s="377"/>
      <c r="G129" s="377"/>
      <c r="H129" s="377"/>
      <c r="I129" s="378"/>
      <c r="K129" s="68" t="s">
        <v>101</v>
      </c>
      <c r="L129" s="376">
        <f>VLOOKUP(A128,'申込用紙（女子）'!$A$8:$H$33,8,1)</f>
        <v>0</v>
      </c>
      <c r="M129" s="377"/>
      <c r="N129" s="377"/>
      <c r="O129" s="377"/>
      <c r="P129" s="377"/>
      <c r="Q129" s="377"/>
      <c r="R129" s="378"/>
      <c r="T129" s="85" t="s">
        <v>84</v>
      </c>
      <c r="U129" s="365">
        <f>VLOOKUP(A128,'申込用紙（女子）'!$A$8:$I$33,9,1)</f>
        <v>0</v>
      </c>
      <c r="V129" s="366"/>
      <c r="W129" s="366"/>
      <c r="X129" s="366"/>
      <c r="Y129" s="366"/>
      <c r="Z129" s="366"/>
      <c r="AA129" s="367"/>
    </row>
    <row r="130" spans="2:27" s="80" customFormat="1" ht="12" customHeight="1">
      <c r="B130" s="379" t="s">
        <v>88</v>
      </c>
      <c r="C130" s="393">
        <f>VLOOKUP(A128,'申込用紙（女子）'!$A$8:$H$33,2,1)</f>
        <v>0</v>
      </c>
      <c r="D130" s="394"/>
      <c r="E130" s="395"/>
      <c r="F130" s="76" t="s">
        <v>89</v>
      </c>
      <c r="G130" s="399">
        <f>VLOOKUP(A128,'申込用紙（女子）'!$A$8:$H$33,4,1)</f>
        <v>0</v>
      </c>
      <c r="H130" s="400"/>
      <c r="I130" s="401"/>
      <c r="K130" s="379" t="s">
        <v>102</v>
      </c>
      <c r="L130" s="393">
        <f>VLOOKUP(A128,'申込用紙（女子）'!$A$8:$H$33,2,1)</f>
        <v>0</v>
      </c>
      <c r="M130" s="394"/>
      <c r="N130" s="395"/>
      <c r="O130" s="76" t="s">
        <v>103</v>
      </c>
      <c r="P130" s="399">
        <f>VLOOKUP(A128,'申込用紙（女子）'!$A$8:$H$33,4,1)</f>
        <v>0</v>
      </c>
      <c r="Q130" s="400"/>
      <c r="R130" s="401"/>
      <c r="T130" s="351" t="s">
        <v>88</v>
      </c>
      <c r="U130" s="353">
        <f>VLOOKUP(A128,'申込用紙（女子）'!$A$8:$I$33,2,1)</f>
        <v>0</v>
      </c>
      <c r="V130" s="354"/>
      <c r="W130" s="355"/>
      <c r="X130" s="86" t="s">
        <v>112</v>
      </c>
      <c r="Y130" s="359">
        <f>VLOOKUP(A128,'申込用紙（女子）'!$A$8:$H$33,4,1)</f>
        <v>0</v>
      </c>
      <c r="Z130" s="360"/>
      <c r="AA130" s="361"/>
    </row>
    <row r="131" spans="2:27" ht="26.25" customHeight="1">
      <c r="B131" s="380"/>
      <c r="C131" s="396"/>
      <c r="D131" s="397"/>
      <c r="E131" s="398"/>
      <c r="F131" s="70" t="s">
        <v>85</v>
      </c>
      <c r="G131" s="390">
        <f>VLOOKUP(A128,'申込用紙（女子）'!$A$8:$H$33,3,1)</f>
        <v>0</v>
      </c>
      <c r="H131" s="391"/>
      <c r="I131" s="392"/>
      <c r="K131" s="380"/>
      <c r="L131" s="396"/>
      <c r="M131" s="397"/>
      <c r="N131" s="398"/>
      <c r="O131" s="70" t="s">
        <v>104</v>
      </c>
      <c r="P131" s="390">
        <f>VLOOKUP(A128,'申込用紙（女子）'!$A$8:$H$33,3,1)</f>
        <v>0</v>
      </c>
      <c r="Q131" s="391"/>
      <c r="R131" s="392"/>
      <c r="T131" s="352"/>
      <c r="U131" s="356"/>
      <c r="V131" s="357"/>
      <c r="W131" s="358"/>
      <c r="X131" s="87" t="s">
        <v>85</v>
      </c>
      <c r="Y131" s="362">
        <f>VLOOKUP(A128,'申込用紙（女子）'!$A$8:$H$33,3,1)</f>
        <v>0</v>
      </c>
      <c r="Z131" s="363"/>
      <c r="AA131" s="364"/>
    </row>
    <row r="132" spans="2:27" ht="30.75" customHeight="1">
      <c r="B132" s="68" t="s">
        <v>83</v>
      </c>
      <c r="C132" s="331">
        <f>'申込用紙（女子）'!$D$3</f>
        <v>0</v>
      </c>
      <c r="D132" s="332"/>
      <c r="E132" s="332"/>
      <c r="F132" s="332"/>
      <c r="G132" s="333"/>
      <c r="H132" s="71" t="s">
        <v>86</v>
      </c>
      <c r="I132" s="73">
        <f>VLOOKUP(A128,'申込用紙（女子）'!$A$8:$H$33,6,1)</f>
        <v>0</v>
      </c>
      <c r="K132" s="68" t="s">
        <v>105</v>
      </c>
      <c r="L132" s="331">
        <f>'申込用紙（女子）'!$D$3</f>
        <v>0</v>
      </c>
      <c r="M132" s="332"/>
      <c r="N132" s="332"/>
      <c r="O132" s="332"/>
      <c r="P132" s="333"/>
      <c r="Q132" s="71" t="s">
        <v>106</v>
      </c>
      <c r="R132" s="73">
        <f>VLOOKUP(A128,'申込用紙（女子）'!$A$8:$H$33,6,1)</f>
        <v>0</v>
      </c>
      <c r="T132" s="85" t="s">
        <v>83</v>
      </c>
      <c r="U132" s="331">
        <f>'申込用紙（女子）'!$D$3</f>
        <v>0</v>
      </c>
      <c r="V132" s="332"/>
      <c r="W132" s="332"/>
      <c r="X132" s="332"/>
      <c r="Y132" s="333"/>
      <c r="Z132" s="88" t="s">
        <v>86</v>
      </c>
      <c r="AA132" s="89">
        <f>VLOOKUP(A128,'申込用紙（女子）'!$A$8:$H$33,6,1)</f>
        <v>0</v>
      </c>
    </row>
    <row r="133" spans="2:27" ht="18.75" customHeight="1">
      <c r="B133" s="381" t="s">
        <v>80</v>
      </c>
      <c r="C133" s="382"/>
      <c r="D133" s="77" t="s">
        <v>115</v>
      </c>
      <c r="E133" s="387"/>
      <c r="F133" s="388"/>
      <c r="G133" s="388"/>
      <c r="H133" s="388"/>
      <c r="I133" s="389"/>
      <c r="K133" s="381" t="s">
        <v>107</v>
      </c>
      <c r="L133" s="382"/>
      <c r="M133" s="77" t="s">
        <v>108</v>
      </c>
      <c r="N133" s="387"/>
      <c r="O133" s="388"/>
      <c r="P133" s="388"/>
      <c r="Q133" s="388"/>
      <c r="R133" s="389"/>
      <c r="T133" s="334" t="s">
        <v>80</v>
      </c>
      <c r="U133" s="335"/>
      <c r="V133" s="90" t="s">
        <v>113</v>
      </c>
      <c r="W133" s="340"/>
      <c r="X133" s="341"/>
      <c r="Y133" s="341"/>
      <c r="Z133" s="341"/>
      <c r="AA133" s="342"/>
    </row>
    <row r="134" spans="2:27" ht="18.75" customHeight="1">
      <c r="B134" s="383"/>
      <c r="C134" s="384"/>
      <c r="D134" s="78" t="s">
        <v>81</v>
      </c>
      <c r="E134" s="373"/>
      <c r="F134" s="374"/>
      <c r="G134" s="374"/>
      <c r="H134" s="374"/>
      <c r="I134" s="375"/>
      <c r="K134" s="383"/>
      <c r="L134" s="384"/>
      <c r="M134" s="78" t="s">
        <v>109</v>
      </c>
      <c r="N134" s="373"/>
      <c r="O134" s="374"/>
      <c r="P134" s="374"/>
      <c r="Q134" s="374"/>
      <c r="R134" s="375"/>
      <c r="T134" s="336"/>
      <c r="U134" s="337"/>
      <c r="V134" s="91" t="s">
        <v>81</v>
      </c>
      <c r="W134" s="343"/>
      <c r="X134" s="344"/>
      <c r="Y134" s="344"/>
      <c r="Z134" s="344"/>
      <c r="AA134" s="345"/>
    </row>
    <row r="135" spans="2:27" ht="18.75" customHeight="1" thickBot="1">
      <c r="B135" s="385"/>
      <c r="C135" s="386"/>
      <c r="D135" s="79" t="s">
        <v>82</v>
      </c>
      <c r="E135" s="370"/>
      <c r="F135" s="371"/>
      <c r="G135" s="371"/>
      <c r="H135" s="371"/>
      <c r="I135" s="372"/>
      <c r="K135" s="385"/>
      <c r="L135" s="386"/>
      <c r="M135" s="79" t="s">
        <v>110</v>
      </c>
      <c r="N135" s="370"/>
      <c r="O135" s="371"/>
      <c r="P135" s="371"/>
      <c r="Q135" s="371"/>
      <c r="R135" s="372"/>
      <c r="T135" s="338"/>
      <c r="U135" s="339"/>
      <c r="V135" s="92" t="s">
        <v>82</v>
      </c>
      <c r="W135" s="346"/>
      <c r="X135" s="347"/>
      <c r="Y135" s="347"/>
      <c r="Z135" s="347"/>
      <c r="AA135" s="348"/>
    </row>
    <row r="136" ht="24" customHeight="1" thickBot="1"/>
    <row r="137" spans="1:27" ht="27.75" customHeight="1">
      <c r="A137" s="74">
        <f>A128+1</f>
        <v>16</v>
      </c>
      <c r="B137" s="368" t="s">
        <v>111</v>
      </c>
      <c r="C137" s="369"/>
      <c r="D137" s="369"/>
      <c r="E137" s="369"/>
      <c r="F137" s="369"/>
      <c r="G137" s="369"/>
      <c r="H137" s="369"/>
      <c r="I137" s="72"/>
      <c r="K137" s="368" t="s">
        <v>111</v>
      </c>
      <c r="L137" s="369"/>
      <c r="M137" s="369"/>
      <c r="N137" s="369"/>
      <c r="O137" s="369"/>
      <c r="P137" s="369"/>
      <c r="Q137" s="369"/>
      <c r="R137" s="72"/>
      <c r="T137" s="349" t="s">
        <v>111</v>
      </c>
      <c r="U137" s="350"/>
      <c r="V137" s="350"/>
      <c r="W137" s="350"/>
      <c r="X137" s="350"/>
      <c r="Y137" s="350"/>
      <c r="Z137" s="350"/>
      <c r="AA137" s="84" t="s">
        <v>116</v>
      </c>
    </row>
    <row r="138" spans="2:27" ht="29.25" customHeight="1">
      <c r="B138" s="68" t="s">
        <v>84</v>
      </c>
      <c r="C138" s="376">
        <f>VLOOKUP(A137,'申込用紙（女子）'!$A$8:$H$33,7,1)</f>
        <v>0</v>
      </c>
      <c r="D138" s="377"/>
      <c r="E138" s="377"/>
      <c r="F138" s="377"/>
      <c r="G138" s="377"/>
      <c r="H138" s="377"/>
      <c r="I138" s="378"/>
      <c r="K138" s="68" t="s">
        <v>84</v>
      </c>
      <c r="L138" s="376">
        <f>VLOOKUP(A137,'申込用紙（女子）'!$A$8:$H$33,8,1)</f>
        <v>0</v>
      </c>
      <c r="M138" s="377"/>
      <c r="N138" s="377"/>
      <c r="O138" s="377"/>
      <c r="P138" s="377"/>
      <c r="Q138" s="377"/>
      <c r="R138" s="378"/>
      <c r="T138" s="85" t="s">
        <v>84</v>
      </c>
      <c r="U138" s="365">
        <f>VLOOKUP(A137,'申込用紙（女子）'!$A$8:$I$33,9,1)</f>
        <v>0</v>
      </c>
      <c r="V138" s="366"/>
      <c r="W138" s="366"/>
      <c r="X138" s="366"/>
      <c r="Y138" s="366"/>
      <c r="Z138" s="366"/>
      <c r="AA138" s="367"/>
    </row>
    <row r="139" spans="2:27" s="80" customFormat="1" ht="12" customHeight="1">
      <c r="B139" s="379" t="s">
        <v>88</v>
      </c>
      <c r="C139" s="393">
        <f>VLOOKUP(A137,'申込用紙（女子）'!$A$8:$H$33,2,1)</f>
        <v>0</v>
      </c>
      <c r="D139" s="394"/>
      <c r="E139" s="395"/>
      <c r="F139" s="76" t="s">
        <v>89</v>
      </c>
      <c r="G139" s="399">
        <f>VLOOKUP(A137,'申込用紙（女子）'!$A$8:$H$33,4,1)</f>
        <v>0</v>
      </c>
      <c r="H139" s="400"/>
      <c r="I139" s="401"/>
      <c r="K139" s="379" t="s">
        <v>88</v>
      </c>
      <c r="L139" s="393">
        <f>VLOOKUP(A137,'申込用紙（女子）'!$A$8:$H$33,2,1)</f>
        <v>0</v>
      </c>
      <c r="M139" s="394"/>
      <c r="N139" s="395"/>
      <c r="O139" s="76" t="s">
        <v>89</v>
      </c>
      <c r="P139" s="399">
        <f>VLOOKUP(A137,'申込用紙（女子）'!$A$8:$H$33,4,1)</f>
        <v>0</v>
      </c>
      <c r="Q139" s="400"/>
      <c r="R139" s="401"/>
      <c r="T139" s="351" t="s">
        <v>88</v>
      </c>
      <c r="U139" s="353">
        <f>VLOOKUP(A137,'申込用紙（女子）'!$A$8:$I$33,2,1)</f>
        <v>0</v>
      </c>
      <c r="V139" s="354"/>
      <c r="W139" s="355"/>
      <c r="X139" s="86" t="s">
        <v>112</v>
      </c>
      <c r="Y139" s="359">
        <f>VLOOKUP(A137,'申込用紙（女子）'!$A$8:$H$33,4,1)</f>
        <v>0</v>
      </c>
      <c r="Z139" s="360"/>
      <c r="AA139" s="361"/>
    </row>
    <row r="140" spans="2:27" ht="26.25" customHeight="1">
      <c r="B140" s="380"/>
      <c r="C140" s="396"/>
      <c r="D140" s="397"/>
      <c r="E140" s="398"/>
      <c r="F140" s="70" t="s">
        <v>85</v>
      </c>
      <c r="G140" s="390">
        <f>VLOOKUP(A137,'申込用紙（女子）'!$A$8:$H$33,3,1)</f>
        <v>0</v>
      </c>
      <c r="H140" s="391"/>
      <c r="I140" s="392"/>
      <c r="K140" s="380"/>
      <c r="L140" s="396"/>
      <c r="M140" s="397"/>
      <c r="N140" s="398"/>
      <c r="O140" s="70" t="s">
        <v>85</v>
      </c>
      <c r="P140" s="390">
        <f>VLOOKUP(A137,'申込用紙（女子）'!$A$8:$H$33,3,1)</f>
        <v>0</v>
      </c>
      <c r="Q140" s="391"/>
      <c r="R140" s="392"/>
      <c r="T140" s="352"/>
      <c r="U140" s="356"/>
      <c r="V140" s="357"/>
      <c r="W140" s="358"/>
      <c r="X140" s="87" t="s">
        <v>85</v>
      </c>
      <c r="Y140" s="362">
        <f>VLOOKUP(A137,'申込用紙（女子）'!$A$8:$H$33,3,1)</f>
        <v>0</v>
      </c>
      <c r="Z140" s="363"/>
      <c r="AA140" s="364"/>
    </row>
    <row r="141" spans="2:27" ht="30.75" customHeight="1">
      <c r="B141" s="68" t="s">
        <v>83</v>
      </c>
      <c r="C141" s="331">
        <f>'申込用紙（女子）'!$D$3</f>
        <v>0</v>
      </c>
      <c r="D141" s="332"/>
      <c r="E141" s="332"/>
      <c r="F141" s="332"/>
      <c r="G141" s="333"/>
      <c r="H141" s="71" t="s">
        <v>86</v>
      </c>
      <c r="I141" s="73">
        <f>VLOOKUP(A137,'申込用紙（女子）'!$A$8:$H$33,6,1)</f>
        <v>0</v>
      </c>
      <c r="K141" s="68" t="s">
        <v>83</v>
      </c>
      <c r="L141" s="331">
        <f>'申込用紙（女子）'!$D$3</f>
        <v>0</v>
      </c>
      <c r="M141" s="332"/>
      <c r="N141" s="332"/>
      <c r="O141" s="332"/>
      <c r="P141" s="333"/>
      <c r="Q141" s="71" t="s">
        <v>86</v>
      </c>
      <c r="R141" s="73">
        <f>VLOOKUP(A137,'申込用紙（女子）'!$A$8:$H$33,6,1)</f>
        <v>0</v>
      </c>
      <c r="T141" s="85" t="s">
        <v>83</v>
      </c>
      <c r="U141" s="331">
        <f>'申込用紙（女子）'!$D$3</f>
        <v>0</v>
      </c>
      <c r="V141" s="332"/>
      <c r="W141" s="332"/>
      <c r="X141" s="332"/>
      <c r="Y141" s="333"/>
      <c r="Z141" s="88" t="s">
        <v>86</v>
      </c>
      <c r="AA141" s="89">
        <f>VLOOKUP(A137,'申込用紙（女子）'!$A$8:$H$33,6,1)</f>
        <v>0</v>
      </c>
    </row>
    <row r="142" spans="2:27" ht="18.75" customHeight="1">
      <c r="B142" s="381" t="s">
        <v>80</v>
      </c>
      <c r="C142" s="382"/>
      <c r="D142" s="77" t="s">
        <v>115</v>
      </c>
      <c r="E142" s="387"/>
      <c r="F142" s="388"/>
      <c r="G142" s="388"/>
      <c r="H142" s="388"/>
      <c r="I142" s="389"/>
      <c r="K142" s="381" t="s">
        <v>80</v>
      </c>
      <c r="L142" s="382"/>
      <c r="M142" s="77" t="s">
        <v>115</v>
      </c>
      <c r="N142" s="387"/>
      <c r="O142" s="388"/>
      <c r="P142" s="388"/>
      <c r="Q142" s="388"/>
      <c r="R142" s="389"/>
      <c r="T142" s="334" t="s">
        <v>80</v>
      </c>
      <c r="U142" s="335"/>
      <c r="V142" s="90" t="s">
        <v>113</v>
      </c>
      <c r="W142" s="340"/>
      <c r="X142" s="341"/>
      <c r="Y142" s="341"/>
      <c r="Z142" s="341"/>
      <c r="AA142" s="342"/>
    </row>
    <row r="143" spans="2:27" ht="18.75" customHeight="1">
      <c r="B143" s="383"/>
      <c r="C143" s="384"/>
      <c r="D143" s="78" t="s">
        <v>81</v>
      </c>
      <c r="E143" s="373"/>
      <c r="F143" s="374"/>
      <c r="G143" s="374"/>
      <c r="H143" s="374"/>
      <c r="I143" s="375"/>
      <c r="K143" s="383"/>
      <c r="L143" s="384"/>
      <c r="M143" s="78" t="s">
        <v>81</v>
      </c>
      <c r="N143" s="373"/>
      <c r="O143" s="374"/>
      <c r="P143" s="374"/>
      <c r="Q143" s="374"/>
      <c r="R143" s="375"/>
      <c r="T143" s="336"/>
      <c r="U143" s="337"/>
      <c r="V143" s="91" t="s">
        <v>81</v>
      </c>
      <c r="W143" s="343"/>
      <c r="X143" s="344"/>
      <c r="Y143" s="344"/>
      <c r="Z143" s="344"/>
      <c r="AA143" s="345"/>
    </row>
    <row r="144" spans="2:27" ht="18.75" customHeight="1" thickBot="1">
      <c r="B144" s="385"/>
      <c r="C144" s="386"/>
      <c r="D144" s="79" t="s">
        <v>82</v>
      </c>
      <c r="E144" s="370"/>
      <c r="F144" s="371"/>
      <c r="G144" s="371"/>
      <c r="H144" s="371"/>
      <c r="I144" s="372"/>
      <c r="K144" s="385"/>
      <c r="L144" s="386"/>
      <c r="M144" s="79" t="s">
        <v>82</v>
      </c>
      <c r="N144" s="370"/>
      <c r="O144" s="371"/>
      <c r="P144" s="371"/>
      <c r="Q144" s="371"/>
      <c r="R144" s="372"/>
      <c r="T144" s="338"/>
      <c r="U144" s="339"/>
      <c r="V144" s="92" t="s">
        <v>82</v>
      </c>
      <c r="W144" s="346"/>
      <c r="X144" s="347"/>
      <c r="Y144" s="347"/>
      <c r="Z144" s="347"/>
      <c r="AA144" s="348"/>
    </row>
    <row r="145" ht="14.25" thickBot="1"/>
    <row r="146" spans="1:27" ht="27.75" customHeight="1">
      <c r="A146" s="74">
        <f>A137+1</f>
        <v>17</v>
      </c>
      <c r="B146" s="368" t="s">
        <v>111</v>
      </c>
      <c r="C146" s="369"/>
      <c r="D146" s="369"/>
      <c r="E146" s="369"/>
      <c r="F146" s="369"/>
      <c r="G146" s="369"/>
      <c r="H146" s="369"/>
      <c r="I146" s="75"/>
      <c r="K146" s="368" t="s">
        <v>111</v>
      </c>
      <c r="L146" s="369"/>
      <c r="M146" s="369"/>
      <c r="N146" s="369"/>
      <c r="O146" s="369"/>
      <c r="P146" s="369"/>
      <c r="Q146" s="369"/>
      <c r="R146" s="75"/>
      <c r="T146" s="349" t="s">
        <v>111</v>
      </c>
      <c r="U146" s="350"/>
      <c r="V146" s="350"/>
      <c r="W146" s="350"/>
      <c r="X146" s="350"/>
      <c r="Y146" s="350"/>
      <c r="Z146" s="350"/>
      <c r="AA146" s="84" t="s">
        <v>116</v>
      </c>
    </row>
    <row r="147" spans="2:27" ht="29.25" customHeight="1">
      <c r="B147" s="68" t="s">
        <v>84</v>
      </c>
      <c r="C147" s="376">
        <f>VLOOKUP(A146,'申込用紙（女子）'!$A$8:$H$33,7,1)</f>
        <v>0</v>
      </c>
      <c r="D147" s="377"/>
      <c r="E147" s="377"/>
      <c r="F147" s="377"/>
      <c r="G147" s="377"/>
      <c r="H147" s="377"/>
      <c r="I147" s="378"/>
      <c r="K147" s="68" t="s">
        <v>101</v>
      </c>
      <c r="L147" s="376">
        <f>VLOOKUP(A146,'申込用紙（女子）'!$A$8:$H$33,8,1)</f>
        <v>0</v>
      </c>
      <c r="M147" s="377"/>
      <c r="N147" s="377"/>
      <c r="O147" s="377"/>
      <c r="P147" s="377"/>
      <c r="Q147" s="377"/>
      <c r="R147" s="378"/>
      <c r="T147" s="85" t="s">
        <v>84</v>
      </c>
      <c r="U147" s="365">
        <f>VLOOKUP(A146,'申込用紙（女子）'!$A$8:$I$33,9,1)</f>
        <v>0</v>
      </c>
      <c r="V147" s="366"/>
      <c r="W147" s="366"/>
      <c r="X147" s="366"/>
      <c r="Y147" s="366"/>
      <c r="Z147" s="366"/>
      <c r="AA147" s="367"/>
    </row>
    <row r="148" spans="2:27" s="80" customFormat="1" ht="12" customHeight="1">
      <c r="B148" s="379" t="s">
        <v>88</v>
      </c>
      <c r="C148" s="393">
        <f>VLOOKUP(A146,'申込用紙（女子）'!$A$8:$H$33,2,1)</f>
        <v>0</v>
      </c>
      <c r="D148" s="394"/>
      <c r="E148" s="395"/>
      <c r="F148" s="76" t="s">
        <v>89</v>
      </c>
      <c r="G148" s="399">
        <f>VLOOKUP(A146,'申込用紙（女子）'!$A$8:$H$33,4,1)</f>
        <v>0</v>
      </c>
      <c r="H148" s="400"/>
      <c r="I148" s="401"/>
      <c r="K148" s="379" t="s">
        <v>102</v>
      </c>
      <c r="L148" s="393">
        <f>VLOOKUP(A146,'申込用紙（女子）'!$A$8:$H$33,2,1)</f>
        <v>0</v>
      </c>
      <c r="M148" s="394"/>
      <c r="N148" s="395"/>
      <c r="O148" s="76" t="s">
        <v>103</v>
      </c>
      <c r="P148" s="399">
        <f>VLOOKUP(A146,'申込用紙（女子）'!$A$8:$H$33,4,1)</f>
        <v>0</v>
      </c>
      <c r="Q148" s="400"/>
      <c r="R148" s="401"/>
      <c r="T148" s="351" t="s">
        <v>88</v>
      </c>
      <c r="U148" s="353">
        <f>VLOOKUP(A146,'申込用紙（女子）'!$A$8:$I$33,2,1)</f>
        <v>0</v>
      </c>
      <c r="V148" s="354"/>
      <c r="W148" s="355"/>
      <c r="X148" s="86" t="s">
        <v>112</v>
      </c>
      <c r="Y148" s="359">
        <f>VLOOKUP(A146,'申込用紙（女子）'!$A$8:$H$33,4,1)</f>
        <v>0</v>
      </c>
      <c r="Z148" s="360"/>
      <c r="AA148" s="361"/>
    </row>
    <row r="149" spans="2:27" ht="26.25" customHeight="1">
      <c r="B149" s="380"/>
      <c r="C149" s="396"/>
      <c r="D149" s="397"/>
      <c r="E149" s="398"/>
      <c r="F149" s="70" t="s">
        <v>85</v>
      </c>
      <c r="G149" s="390">
        <f>VLOOKUP(A146,'申込用紙（女子）'!$A$8:$H$33,3,1)</f>
        <v>0</v>
      </c>
      <c r="H149" s="391"/>
      <c r="I149" s="392"/>
      <c r="K149" s="380"/>
      <c r="L149" s="396"/>
      <c r="M149" s="397"/>
      <c r="N149" s="398"/>
      <c r="O149" s="70" t="s">
        <v>104</v>
      </c>
      <c r="P149" s="390">
        <f>VLOOKUP(A146,'申込用紙（女子）'!$A$8:$H$33,3,1)</f>
        <v>0</v>
      </c>
      <c r="Q149" s="391"/>
      <c r="R149" s="392"/>
      <c r="T149" s="352"/>
      <c r="U149" s="356"/>
      <c r="V149" s="357"/>
      <c r="W149" s="358"/>
      <c r="X149" s="87" t="s">
        <v>85</v>
      </c>
      <c r="Y149" s="362">
        <f>VLOOKUP(A146,'申込用紙（女子）'!$A$8:$H$33,3,1)</f>
        <v>0</v>
      </c>
      <c r="Z149" s="363"/>
      <c r="AA149" s="364"/>
    </row>
    <row r="150" spans="2:27" ht="30.75" customHeight="1">
      <c r="B150" s="68" t="s">
        <v>83</v>
      </c>
      <c r="C150" s="331">
        <f>'申込用紙（女子）'!$D$3</f>
        <v>0</v>
      </c>
      <c r="D150" s="332"/>
      <c r="E150" s="332"/>
      <c r="F150" s="332"/>
      <c r="G150" s="333"/>
      <c r="H150" s="71" t="s">
        <v>86</v>
      </c>
      <c r="I150" s="73">
        <f>VLOOKUP(A146,'申込用紙（女子）'!$A$8:$H$33,6,1)</f>
        <v>0</v>
      </c>
      <c r="K150" s="68" t="s">
        <v>105</v>
      </c>
      <c r="L150" s="331">
        <f>'申込用紙（女子）'!$D$3</f>
        <v>0</v>
      </c>
      <c r="M150" s="332"/>
      <c r="N150" s="332"/>
      <c r="O150" s="332"/>
      <c r="P150" s="333"/>
      <c r="Q150" s="71" t="s">
        <v>106</v>
      </c>
      <c r="R150" s="73">
        <f>VLOOKUP(A146,'申込用紙（女子）'!$A$8:$H$33,6,1)</f>
        <v>0</v>
      </c>
      <c r="T150" s="85" t="s">
        <v>83</v>
      </c>
      <c r="U150" s="331">
        <f>'申込用紙（女子）'!$D$3</f>
        <v>0</v>
      </c>
      <c r="V150" s="332"/>
      <c r="W150" s="332"/>
      <c r="X150" s="332"/>
      <c r="Y150" s="333"/>
      <c r="Z150" s="88" t="s">
        <v>86</v>
      </c>
      <c r="AA150" s="89">
        <f>VLOOKUP(A146,'申込用紙（女子）'!$A$8:$H$33,6,1)</f>
        <v>0</v>
      </c>
    </row>
    <row r="151" spans="2:27" ht="18.75" customHeight="1">
      <c r="B151" s="381" t="s">
        <v>80</v>
      </c>
      <c r="C151" s="382"/>
      <c r="D151" s="77" t="s">
        <v>115</v>
      </c>
      <c r="E151" s="387"/>
      <c r="F151" s="388"/>
      <c r="G151" s="388"/>
      <c r="H151" s="388"/>
      <c r="I151" s="389"/>
      <c r="K151" s="381" t="s">
        <v>107</v>
      </c>
      <c r="L151" s="382"/>
      <c r="M151" s="77" t="s">
        <v>108</v>
      </c>
      <c r="N151" s="387"/>
      <c r="O151" s="388"/>
      <c r="P151" s="388"/>
      <c r="Q151" s="388"/>
      <c r="R151" s="389"/>
      <c r="T151" s="334" t="s">
        <v>80</v>
      </c>
      <c r="U151" s="335"/>
      <c r="V151" s="90" t="s">
        <v>113</v>
      </c>
      <c r="W151" s="340"/>
      <c r="X151" s="341"/>
      <c r="Y151" s="341"/>
      <c r="Z151" s="341"/>
      <c r="AA151" s="342"/>
    </row>
    <row r="152" spans="2:27" ht="18.75" customHeight="1">
      <c r="B152" s="383"/>
      <c r="C152" s="384"/>
      <c r="D152" s="78" t="s">
        <v>81</v>
      </c>
      <c r="E152" s="373"/>
      <c r="F152" s="374"/>
      <c r="G152" s="374"/>
      <c r="H152" s="374"/>
      <c r="I152" s="375"/>
      <c r="K152" s="383"/>
      <c r="L152" s="384"/>
      <c r="M152" s="78" t="s">
        <v>109</v>
      </c>
      <c r="N152" s="373"/>
      <c r="O152" s="374"/>
      <c r="P152" s="374"/>
      <c r="Q152" s="374"/>
      <c r="R152" s="375"/>
      <c r="T152" s="336"/>
      <c r="U152" s="337"/>
      <c r="V152" s="91" t="s">
        <v>81</v>
      </c>
      <c r="W152" s="343"/>
      <c r="X152" s="344"/>
      <c r="Y152" s="344"/>
      <c r="Z152" s="344"/>
      <c r="AA152" s="345"/>
    </row>
    <row r="153" spans="2:27" ht="18.75" customHeight="1" thickBot="1">
      <c r="B153" s="385"/>
      <c r="C153" s="386"/>
      <c r="D153" s="79" t="s">
        <v>82</v>
      </c>
      <c r="E153" s="370"/>
      <c r="F153" s="371"/>
      <c r="G153" s="371"/>
      <c r="H153" s="371"/>
      <c r="I153" s="372"/>
      <c r="K153" s="385"/>
      <c r="L153" s="386"/>
      <c r="M153" s="79" t="s">
        <v>110</v>
      </c>
      <c r="N153" s="370"/>
      <c r="O153" s="371"/>
      <c r="P153" s="371"/>
      <c r="Q153" s="371"/>
      <c r="R153" s="372"/>
      <c r="T153" s="338"/>
      <c r="U153" s="339"/>
      <c r="V153" s="92" t="s">
        <v>82</v>
      </c>
      <c r="W153" s="346"/>
      <c r="X153" s="347"/>
      <c r="Y153" s="347"/>
      <c r="Z153" s="347"/>
      <c r="AA153" s="348"/>
    </row>
    <row r="154" ht="24" customHeight="1" thickBot="1"/>
    <row r="155" spans="1:27" ht="27.75" customHeight="1">
      <c r="A155" s="74">
        <f>A146+1</f>
        <v>18</v>
      </c>
      <c r="B155" s="368" t="s">
        <v>111</v>
      </c>
      <c r="C155" s="369"/>
      <c r="D155" s="369"/>
      <c r="E155" s="369"/>
      <c r="F155" s="369"/>
      <c r="G155" s="369"/>
      <c r="H155" s="369"/>
      <c r="I155" s="72"/>
      <c r="K155" s="368" t="s">
        <v>111</v>
      </c>
      <c r="L155" s="369"/>
      <c r="M155" s="369"/>
      <c r="N155" s="369"/>
      <c r="O155" s="369"/>
      <c r="P155" s="369"/>
      <c r="Q155" s="369"/>
      <c r="R155" s="72"/>
      <c r="T155" s="349" t="s">
        <v>111</v>
      </c>
      <c r="U155" s="350"/>
      <c r="V155" s="350"/>
      <c r="W155" s="350"/>
      <c r="X155" s="350"/>
      <c r="Y155" s="350"/>
      <c r="Z155" s="350"/>
      <c r="AA155" s="84" t="s">
        <v>116</v>
      </c>
    </row>
    <row r="156" spans="2:27" ht="29.25" customHeight="1">
      <c r="B156" s="68" t="s">
        <v>84</v>
      </c>
      <c r="C156" s="376">
        <f>VLOOKUP(A155,'申込用紙（女子）'!$A$8:$H$33,7,1)</f>
        <v>0</v>
      </c>
      <c r="D156" s="377"/>
      <c r="E156" s="377"/>
      <c r="F156" s="377"/>
      <c r="G156" s="377"/>
      <c r="H156" s="377"/>
      <c r="I156" s="378"/>
      <c r="K156" s="68" t="s">
        <v>84</v>
      </c>
      <c r="L156" s="376">
        <f>VLOOKUP(A155,'申込用紙（女子）'!$A$8:$H$33,8,1)</f>
        <v>0</v>
      </c>
      <c r="M156" s="377"/>
      <c r="N156" s="377"/>
      <c r="O156" s="377"/>
      <c r="P156" s="377"/>
      <c r="Q156" s="377"/>
      <c r="R156" s="378"/>
      <c r="T156" s="85" t="s">
        <v>84</v>
      </c>
      <c r="U156" s="365">
        <f>VLOOKUP(A155,'申込用紙（女子）'!$A$8:$I$33,9,1)</f>
        <v>0</v>
      </c>
      <c r="V156" s="366"/>
      <c r="W156" s="366"/>
      <c r="X156" s="366"/>
      <c r="Y156" s="366"/>
      <c r="Z156" s="366"/>
      <c r="AA156" s="367"/>
    </row>
    <row r="157" spans="2:27" s="80" customFormat="1" ht="12" customHeight="1">
      <c r="B157" s="379" t="s">
        <v>88</v>
      </c>
      <c r="C157" s="393">
        <f>VLOOKUP(A155,'申込用紙（女子）'!$A$8:$H$33,2,1)</f>
        <v>0</v>
      </c>
      <c r="D157" s="394"/>
      <c r="E157" s="395"/>
      <c r="F157" s="76" t="s">
        <v>89</v>
      </c>
      <c r="G157" s="399">
        <f>VLOOKUP(A155,'申込用紙（女子）'!$A$8:$H$33,4,1)</f>
        <v>0</v>
      </c>
      <c r="H157" s="400"/>
      <c r="I157" s="401"/>
      <c r="K157" s="379" t="s">
        <v>88</v>
      </c>
      <c r="L157" s="393">
        <f>VLOOKUP(A155,'申込用紙（女子）'!$A$8:$H$33,2,1)</f>
        <v>0</v>
      </c>
      <c r="M157" s="394"/>
      <c r="N157" s="395"/>
      <c r="O157" s="76" t="s">
        <v>89</v>
      </c>
      <c r="P157" s="399">
        <f>VLOOKUP(A155,'申込用紙（女子）'!$A$8:$H$33,4,1)</f>
        <v>0</v>
      </c>
      <c r="Q157" s="400"/>
      <c r="R157" s="401"/>
      <c r="T157" s="351" t="s">
        <v>88</v>
      </c>
      <c r="U157" s="353">
        <f>VLOOKUP(A155,'申込用紙（女子）'!$A$8:$I$33,2,1)</f>
        <v>0</v>
      </c>
      <c r="V157" s="354"/>
      <c r="W157" s="355"/>
      <c r="X157" s="86" t="s">
        <v>112</v>
      </c>
      <c r="Y157" s="359">
        <f>VLOOKUP(A155,'申込用紙（女子）'!$A$8:$H$33,4,1)</f>
        <v>0</v>
      </c>
      <c r="Z157" s="360"/>
      <c r="AA157" s="361"/>
    </row>
    <row r="158" spans="2:27" ht="26.25" customHeight="1">
      <c r="B158" s="380"/>
      <c r="C158" s="396"/>
      <c r="D158" s="397"/>
      <c r="E158" s="398"/>
      <c r="F158" s="70" t="s">
        <v>85</v>
      </c>
      <c r="G158" s="390">
        <f>VLOOKUP(A155,'申込用紙（女子）'!$A$8:$H$33,3,1)</f>
        <v>0</v>
      </c>
      <c r="H158" s="391"/>
      <c r="I158" s="392"/>
      <c r="K158" s="380"/>
      <c r="L158" s="396"/>
      <c r="M158" s="397"/>
      <c r="N158" s="398"/>
      <c r="O158" s="70" t="s">
        <v>85</v>
      </c>
      <c r="P158" s="390">
        <f>VLOOKUP(A155,'申込用紙（女子）'!$A$8:$H$33,3,1)</f>
        <v>0</v>
      </c>
      <c r="Q158" s="391"/>
      <c r="R158" s="392"/>
      <c r="T158" s="352"/>
      <c r="U158" s="356"/>
      <c r="V158" s="357"/>
      <c r="W158" s="358"/>
      <c r="X158" s="87" t="s">
        <v>85</v>
      </c>
      <c r="Y158" s="362">
        <f>VLOOKUP(A155,'申込用紙（女子）'!$A$8:$H$33,3,1)</f>
        <v>0</v>
      </c>
      <c r="Z158" s="363"/>
      <c r="AA158" s="364"/>
    </row>
    <row r="159" spans="2:27" ht="30.75" customHeight="1">
      <c r="B159" s="68" t="s">
        <v>83</v>
      </c>
      <c r="C159" s="331">
        <f>'申込用紙（女子）'!$D$3</f>
        <v>0</v>
      </c>
      <c r="D159" s="332"/>
      <c r="E159" s="332"/>
      <c r="F159" s="332"/>
      <c r="G159" s="333"/>
      <c r="H159" s="71" t="s">
        <v>86</v>
      </c>
      <c r="I159" s="73">
        <f>VLOOKUP(A155,'申込用紙（女子）'!$A$8:$H$33,6,1)</f>
        <v>0</v>
      </c>
      <c r="K159" s="68" t="s">
        <v>83</v>
      </c>
      <c r="L159" s="331">
        <f>'申込用紙（女子）'!$D$3</f>
        <v>0</v>
      </c>
      <c r="M159" s="332"/>
      <c r="N159" s="332"/>
      <c r="O159" s="332"/>
      <c r="P159" s="333"/>
      <c r="Q159" s="71" t="s">
        <v>86</v>
      </c>
      <c r="R159" s="73">
        <f>VLOOKUP(A155,'申込用紙（女子）'!$A$8:$H$33,6,1)</f>
        <v>0</v>
      </c>
      <c r="T159" s="85" t="s">
        <v>83</v>
      </c>
      <c r="U159" s="331">
        <f>'申込用紙（女子）'!$D$3</f>
        <v>0</v>
      </c>
      <c r="V159" s="332"/>
      <c r="W159" s="332"/>
      <c r="X159" s="332"/>
      <c r="Y159" s="333"/>
      <c r="Z159" s="88" t="s">
        <v>86</v>
      </c>
      <c r="AA159" s="89">
        <f>VLOOKUP(A155,'申込用紙（女子）'!$A$8:$H$33,6,1)</f>
        <v>0</v>
      </c>
    </row>
    <row r="160" spans="2:27" ht="18.75" customHeight="1">
      <c r="B160" s="381" t="s">
        <v>80</v>
      </c>
      <c r="C160" s="382"/>
      <c r="D160" s="77" t="s">
        <v>115</v>
      </c>
      <c r="E160" s="387"/>
      <c r="F160" s="388"/>
      <c r="G160" s="388"/>
      <c r="H160" s="388"/>
      <c r="I160" s="389"/>
      <c r="K160" s="381" t="s">
        <v>80</v>
      </c>
      <c r="L160" s="382"/>
      <c r="M160" s="77" t="s">
        <v>115</v>
      </c>
      <c r="N160" s="387"/>
      <c r="O160" s="388"/>
      <c r="P160" s="388"/>
      <c r="Q160" s="388"/>
      <c r="R160" s="389"/>
      <c r="T160" s="334" t="s">
        <v>80</v>
      </c>
      <c r="U160" s="335"/>
      <c r="V160" s="90" t="s">
        <v>113</v>
      </c>
      <c r="W160" s="340"/>
      <c r="X160" s="341"/>
      <c r="Y160" s="341"/>
      <c r="Z160" s="341"/>
      <c r="AA160" s="342"/>
    </row>
    <row r="161" spans="2:27" ht="18.75" customHeight="1">
      <c r="B161" s="383"/>
      <c r="C161" s="384"/>
      <c r="D161" s="78" t="s">
        <v>81</v>
      </c>
      <c r="E161" s="373"/>
      <c r="F161" s="374"/>
      <c r="G161" s="374"/>
      <c r="H161" s="374"/>
      <c r="I161" s="375"/>
      <c r="K161" s="383"/>
      <c r="L161" s="384"/>
      <c r="M161" s="78" t="s">
        <v>81</v>
      </c>
      <c r="N161" s="373"/>
      <c r="O161" s="374"/>
      <c r="P161" s="374"/>
      <c r="Q161" s="374"/>
      <c r="R161" s="375"/>
      <c r="T161" s="336"/>
      <c r="U161" s="337"/>
      <c r="V161" s="91" t="s">
        <v>81</v>
      </c>
      <c r="W161" s="343"/>
      <c r="X161" s="344"/>
      <c r="Y161" s="344"/>
      <c r="Z161" s="344"/>
      <c r="AA161" s="345"/>
    </row>
    <row r="162" spans="2:27" ht="18.75" customHeight="1" thickBot="1">
      <c r="B162" s="385"/>
      <c r="C162" s="386"/>
      <c r="D162" s="79" t="s">
        <v>82</v>
      </c>
      <c r="E162" s="370"/>
      <c r="F162" s="371"/>
      <c r="G162" s="371"/>
      <c r="H162" s="371"/>
      <c r="I162" s="372"/>
      <c r="K162" s="385"/>
      <c r="L162" s="386"/>
      <c r="M162" s="79" t="s">
        <v>82</v>
      </c>
      <c r="N162" s="370"/>
      <c r="O162" s="371"/>
      <c r="P162" s="371"/>
      <c r="Q162" s="371"/>
      <c r="R162" s="372"/>
      <c r="T162" s="338"/>
      <c r="U162" s="339"/>
      <c r="V162" s="92" t="s">
        <v>82</v>
      </c>
      <c r="W162" s="346"/>
      <c r="X162" s="347"/>
      <c r="Y162" s="347"/>
      <c r="Z162" s="347"/>
      <c r="AA162" s="348"/>
    </row>
    <row r="163" ht="14.25" thickBot="1"/>
    <row r="164" spans="1:27" ht="27.75" customHeight="1">
      <c r="A164" s="74">
        <f>A155+1</f>
        <v>19</v>
      </c>
      <c r="B164" s="368" t="s">
        <v>111</v>
      </c>
      <c r="C164" s="369"/>
      <c r="D164" s="369"/>
      <c r="E164" s="369"/>
      <c r="F164" s="369"/>
      <c r="G164" s="369"/>
      <c r="H164" s="369"/>
      <c r="I164" s="75"/>
      <c r="K164" s="368" t="s">
        <v>111</v>
      </c>
      <c r="L164" s="369"/>
      <c r="M164" s="369"/>
      <c r="N164" s="369"/>
      <c r="O164" s="369"/>
      <c r="P164" s="369"/>
      <c r="Q164" s="369"/>
      <c r="R164" s="75"/>
      <c r="T164" s="349" t="s">
        <v>111</v>
      </c>
      <c r="U164" s="350"/>
      <c r="V164" s="350"/>
      <c r="W164" s="350"/>
      <c r="X164" s="350"/>
      <c r="Y164" s="350"/>
      <c r="Z164" s="350"/>
      <c r="AA164" s="84" t="s">
        <v>116</v>
      </c>
    </row>
    <row r="165" spans="2:27" ht="29.25" customHeight="1">
      <c r="B165" s="68" t="s">
        <v>84</v>
      </c>
      <c r="C165" s="376">
        <f>VLOOKUP(A164,'申込用紙（女子）'!$A$8:$H$33,7,1)</f>
        <v>0</v>
      </c>
      <c r="D165" s="377"/>
      <c r="E165" s="377"/>
      <c r="F165" s="377"/>
      <c r="G165" s="377"/>
      <c r="H165" s="377"/>
      <c r="I165" s="378"/>
      <c r="K165" s="68" t="s">
        <v>101</v>
      </c>
      <c r="L165" s="376">
        <f>VLOOKUP(A164,'申込用紙（女子）'!$A$8:$H$33,8,1)</f>
        <v>0</v>
      </c>
      <c r="M165" s="377"/>
      <c r="N165" s="377"/>
      <c r="O165" s="377"/>
      <c r="P165" s="377"/>
      <c r="Q165" s="377"/>
      <c r="R165" s="378"/>
      <c r="T165" s="85" t="s">
        <v>84</v>
      </c>
      <c r="U165" s="365">
        <f>VLOOKUP(A164,'申込用紙（女子）'!$A$8:$I$33,9,1)</f>
        <v>0</v>
      </c>
      <c r="V165" s="366"/>
      <c r="W165" s="366"/>
      <c r="X165" s="366"/>
      <c r="Y165" s="366"/>
      <c r="Z165" s="366"/>
      <c r="AA165" s="367"/>
    </row>
    <row r="166" spans="2:27" s="80" customFormat="1" ht="12" customHeight="1">
      <c r="B166" s="379" t="s">
        <v>88</v>
      </c>
      <c r="C166" s="393">
        <f>VLOOKUP(A164,'申込用紙（女子）'!$A$8:$H$33,2,1)</f>
        <v>0</v>
      </c>
      <c r="D166" s="394"/>
      <c r="E166" s="395"/>
      <c r="F166" s="76" t="s">
        <v>89</v>
      </c>
      <c r="G166" s="399">
        <f>VLOOKUP(A164,'申込用紙（女子）'!$A$8:$H$33,4,1)</f>
        <v>0</v>
      </c>
      <c r="H166" s="400"/>
      <c r="I166" s="401"/>
      <c r="K166" s="379" t="s">
        <v>102</v>
      </c>
      <c r="L166" s="393">
        <f>VLOOKUP(A164,'申込用紙（女子）'!$A$8:$H$33,2,1)</f>
        <v>0</v>
      </c>
      <c r="M166" s="394"/>
      <c r="N166" s="395"/>
      <c r="O166" s="76" t="s">
        <v>103</v>
      </c>
      <c r="P166" s="399">
        <f>VLOOKUP(A164,'申込用紙（女子）'!$A$8:$H$33,4,1)</f>
        <v>0</v>
      </c>
      <c r="Q166" s="400"/>
      <c r="R166" s="401"/>
      <c r="T166" s="351" t="s">
        <v>88</v>
      </c>
      <c r="U166" s="353">
        <f>VLOOKUP(A164,'申込用紙（女子）'!$A$8:$I$33,2,1)</f>
        <v>0</v>
      </c>
      <c r="V166" s="354"/>
      <c r="W166" s="355"/>
      <c r="X166" s="86" t="s">
        <v>112</v>
      </c>
      <c r="Y166" s="359">
        <f>VLOOKUP(A164,'申込用紙（女子）'!$A$8:$H$33,4,1)</f>
        <v>0</v>
      </c>
      <c r="Z166" s="360"/>
      <c r="AA166" s="361"/>
    </row>
    <row r="167" spans="2:27" ht="26.25" customHeight="1">
      <c r="B167" s="380"/>
      <c r="C167" s="396"/>
      <c r="D167" s="397"/>
      <c r="E167" s="398"/>
      <c r="F167" s="70" t="s">
        <v>85</v>
      </c>
      <c r="G167" s="390">
        <f>VLOOKUP(A164,'申込用紙（女子）'!$A$8:$H$33,3,1)</f>
        <v>0</v>
      </c>
      <c r="H167" s="391"/>
      <c r="I167" s="392"/>
      <c r="K167" s="380"/>
      <c r="L167" s="396"/>
      <c r="M167" s="397"/>
      <c r="N167" s="398"/>
      <c r="O167" s="70" t="s">
        <v>104</v>
      </c>
      <c r="P167" s="390">
        <f>VLOOKUP(A164,'申込用紙（女子）'!$A$8:$H$33,3,1)</f>
        <v>0</v>
      </c>
      <c r="Q167" s="391"/>
      <c r="R167" s="392"/>
      <c r="T167" s="352"/>
      <c r="U167" s="356"/>
      <c r="V167" s="357"/>
      <c r="W167" s="358"/>
      <c r="X167" s="87" t="s">
        <v>85</v>
      </c>
      <c r="Y167" s="362">
        <f>VLOOKUP(A164,'申込用紙（女子）'!$A$8:$H$33,3,1)</f>
        <v>0</v>
      </c>
      <c r="Z167" s="363"/>
      <c r="AA167" s="364"/>
    </row>
    <row r="168" spans="2:27" ht="30.75" customHeight="1">
      <c r="B168" s="68" t="s">
        <v>83</v>
      </c>
      <c r="C168" s="331">
        <f>'申込用紙（女子）'!$D$3</f>
        <v>0</v>
      </c>
      <c r="D168" s="332"/>
      <c r="E168" s="332"/>
      <c r="F168" s="332"/>
      <c r="G168" s="333"/>
      <c r="H168" s="71" t="s">
        <v>86</v>
      </c>
      <c r="I168" s="73">
        <f>VLOOKUP(A164,'申込用紙（女子）'!$A$8:$H$33,6,1)</f>
        <v>0</v>
      </c>
      <c r="K168" s="68" t="s">
        <v>105</v>
      </c>
      <c r="L168" s="331">
        <f>'申込用紙（女子）'!$D$3</f>
        <v>0</v>
      </c>
      <c r="M168" s="332"/>
      <c r="N168" s="332"/>
      <c r="O168" s="332"/>
      <c r="P168" s="333"/>
      <c r="Q168" s="71" t="s">
        <v>106</v>
      </c>
      <c r="R168" s="73">
        <f>VLOOKUP(A164,'申込用紙（女子）'!$A$8:$H$33,6,1)</f>
        <v>0</v>
      </c>
      <c r="T168" s="85" t="s">
        <v>83</v>
      </c>
      <c r="U168" s="331">
        <f>'申込用紙（女子）'!$D$3</f>
        <v>0</v>
      </c>
      <c r="V168" s="332"/>
      <c r="W168" s="332"/>
      <c r="X168" s="332"/>
      <c r="Y168" s="333"/>
      <c r="Z168" s="88" t="s">
        <v>86</v>
      </c>
      <c r="AA168" s="89">
        <f>VLOOKUP(A164,'申込用紙（女子）'!$A$8:$H$33,6,1)</f>
        <v>0</v>
      </c>
    </row>
    <row r="169" spans="2:27" ht="18.75" customHeight="1">
      <c r="B169" s="381" t="s">
        <v>80</v>
      </c>
      <c r="C169" s="382"/>
      <c r="D169" s="77" t="s">
        <v>115</v>
      </c>
      <c r="E169" s="387"/>
      <c r="F169" s="388"/>
      <c r="G169" s="388"/>
      <c r="H169" s="388"/>
      <c r="I169" s="389"/>
      <c r="K169" s="381" t="s">
        <v>107</v>
      </c>
      <c r="L169" s="382"/>
      <c r="M169" s="77" t="s">
        <v>108</v>
      </c>
      <c r="N169" s="387"/>
      <c r="O169" s="388"/>
      <c r="P169" s="388"/>
      <c r="Q169" s="388"/>
      <c r="R169" s="389"/>
      <c r="T169" s="334" t="s">
        <v>80</v>
      </c>
      <c r="U169" s="335"/>
      <c r="V169" s="90" t="s">
        <v>113</v>
      </c>
      <c r="W169" s="340"/>
      <c r="X169" s="341"/>
      <c r="Y169" s="341"/>
      <c r="Z169" s="341"/>
      <c r="AA169" s="342"/>
    </row>
    <row r="170" spans="2:27" ht="18.75" customHeight="1">
      <c r="B170" s="383"/>
      <c r="C170" s="384"/>
      <c r="D170" s="78" t="s">
        <v>81</v>
      </c>
      <c r="E170" s="373"/>
      <c r="F170" s="374"/>
      <c r="G170" s="374"/>
      <c r="H170" s="374"/>
      <c r="I170" s="375"/>
      <c r="K170" s="383"/>
      <c r="L170" s="384"/>
      <c r="M170" s="78" t="s">
        <v>109</v>
      </c>
      <c r="N170" s="373"/>
      <c r="O170" s="374"/>
      <c r="P170" s="374"/>
      <c r="Q170" s="374"/>
      <c r="R170" s="375"/>
      <c r="T170" s="336"/>
      <c r="U170" s="337"/>
      <c r="V170" s="91" t="s">
        <v>81</v>
      </c>
      <c r="W170" s="343"/>
      <c r="X170" s="344"/>
      <c r="Y170" s="344"/>
      <c r="Z170" s="344"/>
      <c r="AA170" s="345"/>
    </row>
    <row r="171" spans="2:27" ht="18.75" customHeight="1" thickBot="1">
      <c r="B171" s="385"/>
      <c r="C171" s="386"/>
      <c r="D171" s="79" t="s">
        <v>82</v>
      </c>
      <c r="E171" s="370"/>
      <c r="F171" s="371"/>
      <c r="G171" s="371"/>
      <c r="H171" s="371"/>
      <c r="I171" s="372"/>
      <c r="K171" s="385"/>
      <c r="L171" s="386"/>
      <c r="M171" s="79" t="s">
        <v>110</v>
      </c>
      <c r="N171" s="370"/>
      <c r="O171" s="371"/>
      <c r="P171" s="371"/>
      <c r="Q171" s="371"/>
      <c r="R171" s="372"/>
      <c r="T171" s="338"/>
      <c r="U171" s="339"/>
      <c r="V171" s="92" t="s">
        <v>82</v>
      </c>
      <c r="W171" s="346"/>
      <c r="X171" s="347"/>
      <c r="Y171" s="347"/>
      <c r="Z171" s="347"/>
      <c r="AA171" s="348"/>
    </row>
    <row r="172" ht="24" customHeight="1" thickBot="1"/>
    <row r="173" spans="1:27" ht="27.75" customHeight="1">
      <c r="A173" s="74">
        <f>A164+1</f>
        <v>20</v>
      </c>
      <c r="B173" s="368" t="s">
        <v>111</v>
      </c>
      <c r="C173" s="369"/>
      <c r="D173" s="369"/>
      <c r="E173" s="369"/>
      <c r="F173" s="369"/>
      <c r="G173" s="369"/>
      <c r="H173" s="369"/>
      <c r="I173" s="75"/>
      <c r="K173" s="368" t="s">
        <v>111</v>
      </c>
      <c r="L173" s="369"/>
      <c r="M173" s="369"/>
      <c r="N173" s="369"/>
      <c r="O173" s="369"/>
      <c r="P173" s="369"/>
      <c r="Q173" s="369"/>
      <c r="R173" s="75"/>
      <c r="T173" s="349" t="s">
        <v>111</v>
      </c>
      <c r="U173" s="350"/>
      <c r="V173" s="350"/>
      <c r="W173" s="350"/>
      <c r="X173" s="350"/>
      <c r="Y173" s="350"/>
      <c r="Z173" s="350"/>
      <c r="AA173" s="84" t="s">
        <v>116</v>
      </c>
    </row>
    <row r="174" spans="2:27" ht="29.25" customHeight="1">
      <c r="B174" s="68" t="s">
        <v>84</v>
      </c>
      <c r="C174" s="376">
        <f>VLOOKUP(A173,'申込用紙（女子）'!$A$8:$H$33,7,1)</f>
        <v>0</v>
      </c>
      <c r="D174" s="377"/>
      <c r="E174" s="377"/>
      <c r="F174" s="377"/>
      <c r="G174" s="377"/>
      <c r="H174" s="377"/>
      <c r="I174" s="378"/>
      <c r="K174" s="68" t="s">
        <v>84</v>
      </c>
      <c r="L174" s="376">
        <f>VLOOKUP(A173,'申込用紙（女子）'!$A$8:$H$33,8,1)</f>
        <v>0</v>
      </c>
      <c r="M174" s="377"/>
      <c r="N174" s="377"/>
      <c r="O174" s="377"/>
      <c r="P174" s="377"/>
      <c r="Q174" s="377"/>
      <c r="R174" s="378"/>
      <c r="T174" s="85" t="s">
        <v>84</v>
      </c>
      <c r="U174" s="365">
        <f>VLOOKUP(A173,'申込用紙（女子）'!$A$8:$I$33,9,1)</f>
        <v>0</v>
      </c>
      <c r="V174" s="366"/>
      <c r="W174" s="366"/>
      <c r="X174" s="366"/>
      <c r="Y174" s="366"/>
      <c r="Z174" s="366"/>
      <c r="AA174" s="367"/>
    </row>
    <row r="175" spans="2:27" s="80" customFormat="1" ht="12" customHeight="1">
      <c r="B175" s="379" t="s">
        <v>88</v>
      </c>
      <c r="C175" s="393">
        <f>VLOOKUP(A173,'申込用紙（女子）'!$A$8:$H$33,2,1)</f>
        <v>0</v>
      </c>
      <c r="D175" s="394"/>
      <c r="E175" s="395"/>
      <c r="F175" s="76" t="s">
        <v>89</v>
      </c>
      <c r="G175" s="399">
        <f>VLOOKUP(A173,'申込用紙（女子）'!$A$8:$H$33,4,1)</f>
        <v>0</v>
      </c>
      <c r="H175" s="400"/>
      <c r="I175" s="401"/>
      <c r="K175" s="379" t="s">
        <v>88</v>
      </c>
      <c r="L175" s="393">
        <f>VLOOKUP(A173,'申込用紙（女子）'!$A$8:$H$33,2,1)</f>
        <v>0</v>
      </c>
      <c r="M175" s="394"/>
      <c r="N175" s="395"/>
      <c r="O175" s="76" t="s">
        <v>89</v>
      </c>
      <c r="P175" s="399">
        <f>VLOOKUP(A173,'申込用紙（女子）'!$A$8:$H$33,4,1)</f>
        <v>0</v>
      </c>
      <c r="Q175" s="400"/>
      <c r="R175" s="401"/>
      <c r="T175" s="351" t="s">
        <v>88</v>
      </c>
      <c r="U175" s="353">
        <f>VLOOKUP(A173,'申込用紙（女子）'!$A$8:$I$33,2,1)</f>
        <v>0</v>
      </c>
      <c r="V175" s="354"/>
      <c r="W175" s="355"/>
      <c r="X175" s="86" t="s">
        <v>112</v>
      </c>
      <c r="Y175" s="359">
        <f>VLOOKUP(A173,'申込用紙（女子）'!$A$8:$H$33,4,1)</f>
        <v>0</v>
      </c>
      <c r="Z175" s="360"/>
      <c r="AA175" s="361"/>
    </row>
    <row r="176" spans="2:27" ht="26.25" customHeight="1">
      <c r="B176" s="380"/>
      <c r="C176" s="396"/>
      <c r="D176" s="397"/>
      <c r="E176" s="398"/>
      <c r="F176" s="70" t="s">
        <v>85</v>
      </c>
      <c r="G176" s="390">
        <f>VLOOKUP(A173,'申込用紙（女子）'!$A$8:$H$33,3,1)</f>
        <v>0</v>
      </c>
      <c r="H176" s="391"/>
      <c r="I176" s="392"/>
      <c r="K176" s="380"/>
      <c r="L176" s="396"/>
      <c r="M176" s="397"/>
      <c r="N176" s="398"/>
      <c r="O176" s="70" t="s">
        <v>85</v>
      </c>
      <c r="P176" s="390">
        <f>VLOOKUP(A173,'申込用紙（女子）'!$A$8:$H$33,3,1)</f>
        <v>0</v>
      </c>
      <c r="Q176" s="391"/>
      <c r="R176" s="392"/>
      <c r="T176" s="352"/>
      <c r="U176" s="356"/>
      <c r="V176" s="357"/>
      <c r="W176" s="358"/>
      <c r="X176" s="87" t="s">
        <v>85</v>
      </c>
      <c r="Y176" s="362">
        <f>VLOOKUP(A173,'申込用紙（女子）'!$A$8:$H$33,3,1)</f>
        <v>0</v>
      </c>
      <c r="Z176" s="363"/>
      <c r="AA176" s="364"/>
    </row>
    <row r="177" spans="2:27" ht="30.75" customHeight="1">
      <c r="B177" s="68" t="s">
        <v>83</v>
      </c>
      <c r="C177" s="331">
        <f>'申込用紙（女子）'!$D$3</f>
        <v>0</v>
      </c>
      <c r="D177" s="332"/>
      <c r="E177" s="332"/>
      <c r="F177" s="332"/>
      <c r="G177" s="333"/>
      <c r="H177" s="71" t="s">
        <v>86</v>
      </c>
      <c r="I177" s="73">
        <f>VLOOKUP(A173,'申込用紙（女子）'!$A$8:$H$33,6,1)</f>
        <v>0</v>
      </c>
      <c r="K177" s="68" t="s">
        <v>83</v>
      </c>
      <c r="L177" s="331">
        <f>'申込用紙（女子）'!$D$3</f>
        <v>0</v>
      </c>
      <c r="M177" s="332"/>
      <c r="N177" s="332"/>
      <c r="O177" s="332"/>
      <c r="P177" s="333"/>
      <c r="Q177" s="71" t="s">
        <v>86</v>
      </c>
      <c r="R177" s="73">
        <f>VLOOKUP(A173,'申込用紙（女子）'!$A$8:$H$33,6,1)</f>
        <v>0</v>
      </c>
      <c r="T177" s="85" t="s">
        <v>83</v>
      </c>
      <c r="U177" s="331">
        <f>'申込用紙（女子）'!$D$3</f>
        <v>0</v>
      </c>
      <c r="V177" s="332"/>
      <c r="W177" s="332"/>
      <c r="X177" s="332"/>
      <c r="Y177" s="333"/>
      <c r="Z177" s="88" t="s">
        <v>86</v>
      </c>
      <c r="AA177" s="89">
        <f>VLOOKUP(A173,'申込用紙（女子）'!$A$8:$H$33,6,1)</f>
        <v>0</v>
      </c>
    </row>
    <row r="178" spans="2:27" ht="18.75" customHeight="1">
      <c r="B178" s="381" t="s">
        <v>80</v>
      </c>
      <c r="C178" s="382"/>
      <c r="D178" s="77" t="s">
        <v>115</v>
      </c>
      <c r="E178" s="387"/>
      <c r="F178" s="388"/>
      <c r="G178" s="388"/>
      <c r="H178" s="388"/>
      <c r="I178" s="389"/>
      <c r="K178" s="381" t="s">
        <v>80</v>
      </c>
      <c r="L178" s="382"/>
      <c r="M178" s="77" t="s">
        <v>115</v>
      </c>
      <c r="N178" s="387"/>
      <c r="O178" s="388"/>
      <c r="P178" s="388"/>
      <c r="Q178" s="388"/>
      <c r="R178" s="389"/>
      <c r="T178" s="334" t="s">
        <v>80</v>
      </c>
      <c r="U178" s="335"/>
      <c r="V178" s="90" t="s">
        <v>113</v>
      </c>
      <c r="W178" s="340"/>
      <c r="X178" s="341"/>
      <c r="Y178" s="341"/>
      <c r="Z178" s="341"/>
      <c r="AA178" s="342"/>
    </row>
    <row r="179" spans="2:27" ht="18.75" customHeight="1">
      <c r="B179" s="383"/>
      <c r="C179" s="384"/>
      <c r="D179" s="78" t="s">
        <v>81</v>
      </c>
      <c r="E179" s="373"/>
      <c r="F179" s="374"/>
      <c r="G179" s="374"/>
      <c r="H179" s="374"/>
      <c r="I179" s="375"/>
      <c r="K179" s="383"/>
      <c r="L179" s="384"/>
      <c r="M179" s="78" t="s">
        <v>81</v>
      </c>
      <c r="N179" s="373"/>
      <c r="O179" s="374"/>
      <c r="P179" s="374"/>
      <c r="Q179" s="374"/>
      <c r="R179" s="375"/>
      <c r="T179" s="336"/>
      <c r="U179" s="337"/>
      <c r="V179" s="91" t="s">
        <v>81</v>
      </c>
      <c r="W179" s="343"/>
      <c r="X179" s="344"/>
      <c r="Y179" s="344"/>
      <c r="Z179" s="344"/>
      <c r="AA179" s="345"/>
    </row>
    <row r="180" spans="2:27" ht="18.75" customHeight="1" thickBot="1">
      <c r="B180" s="385"/>
      <c r="C180" s="386"/>
      <c r="D180" s="79" t="s">
        <v>82</v>
      </c>
      <c r="E180" s="370"/>
      <c r="F180" s="371"/>
      <c r="G180" s="371"/>
      <c r="H180" s="371"/>
      <c r="I180" s="372"/>
      <c r="K180" s="385"/>
      <c r="L180" s="386"/>
      <c r="M180" s="79" t="s">
        <v>82</v>
      </c>
      <c r="N180" s="370"/>
      <c r="O180" s="371"/>
      <c r="P180" s="371"/>
      <c r="Q180" s="371"/>
      <c r="R180" s="372"/>
      <c r="T180" s="338"/>
      <c r="U180" s="339"/>
      <c r="V180" s="92" t="s">
        <v>82</v>
      </c>
      <c r="W180" s="346"/>
      <c r="X180" s="347"/>
      <c r="Y180" s="347"/>
      <c r="Z180" s="347"/>
      <c r="AA180" s="348"/>
    </row>
    <row r="181" ht="14.25" thickBot="1"/>
    <row r="182" spans="1:27" ht="27.75" customHeight="1">
      <c r="A182" s="74">
        <f>A173+1</f>
        <v>21</v>
      </c>
      <c r="B182" s="368" t="s">
        <v>111</v>
      </c>
      <c r="C182" s="369"/>
      <c r="D182" s="369"/>
      <c r="E182" s="369"/>
      <c r="F182" s="369"/>
      <c r="G182" s="369"/>
      <c r="H182" s="369"/>
      <c r="I182" s="75"/>
      <c r="K182" s="368" t="s">
        <v>111</v>
      </c>
      <c r="L182" s="369"/>
      <c r="M182" s="369"/>
      <c r="N182" s="369"/>
      <c r="O182" s="369"/>
      <c r="P182" s="369"/>
      <c r="Q182" s="369"/>
      <c r="R182" s="75"/>
      <c r="T182" s="349" t="s">
        <v>111</v>
      </c>
      <c r="U182" s="350"/>
      <c r="V182" s="350"/>
      <c r="W182" s="350"/>
      <c r="X182" s="350"/>
      <c r="Y182" s="350"/>
      <c r="Z182" s="350"/>
      <c r="AA182" s="84" t="s">
        <v>116</v>
      </c>
    </row>
    <row r="183" spans="2:27" ht="29.25" customHeight="1">
      <c r="B183" s="68" t="s">
        <v>84</v>
      </c>
      <c r="C183" s="376">
        <f>VLOOKUP(A182,'申込用紙（女子）'!$A$8:$H$33,7,1)</f>
        <v>0</v>
      </c>
      <c r="D183" s="377"/>
      <c r="E183" s="377"/>
      <c r="F183" s="377"/>
      <c r="G183" s="377"/>
      <c r="H183" s="377"/>
      <c r="I183" s="378"/>
      <c r="K183" s="68" t="s">
        <v>101</v>
      </c>
      <c r="L183" s="376">
        <f>VLOOKUP(A182,'申込用紙（女子）'!$A$8:$H$33,8,1)</f>
        <v>0</v>
      </c>
      <c r="M183" s="377"/>
      <c r="N183" s="377"/>
      <c r="O183" s="377"/>
      <c r="P183" s="377"/>
      <c r="Q183" s="377"/>
      <c r="R183" s="378"/>
      <c r="T183" s="85" t="s">
        <v>84</v>
      </c>
      <c r="U183" s="365">
        <f>VLOOKUP(A182,'申込用紙（女子）'!$A$8:$I$33,9,1)</f>
        <v>0</v>
      </c>
      <c r="V183" s="366"/>
      <c r="W183" s="366"/>
      <c r="X183" s="366"/>
      <c r="Y183" s="366"/>
      <c r="Z183" s="366"/>
      <c r="AA183" s="367"/>
    </row>
    <row r="184" spans="2:27" s="80" customFormat="1" ht="12" customHeight="1">
      <c r="B184" s="379" t="s">
        <v>88</v>
      </c>
      <c r="C184" s="393">
        <f>VLOOKUP(A182,'申込用紙（女子）'!$A$8:$H$33,2,1)</f>
        <v>0</v>
      </c>
      <c r="D184" s="394"/>
      <c r="E184" s="395"/>
      <c r="F184" s="76" t="s">
        <v>89</v>
      </c>
      <c r="G184" s="399">
        <f>VLOOKUP(A182,'申込用紙（女子）'!$A$8:$H$33,4,1)</f>
        <v>0</v>
      </c>
      <c r="H184" s="400"/>
      <c r="I184" s="401"/>
      <c r="K184" s="379" t="s">
        <v>102</v>
      </c>
      <c r="L184" s="393">
        <f>VLOOKUP(A182,'申込用紙（女子）'!$A$8:$H$33,2,1)</f>
        <v>0</v>
      </c>
      <c r="M184" s="394"/>
      <c r="N184" s="395"/>
      <c r="O184" s="76" t="s">
        <v>103</v>
      </c>
      <c r="P184" s="399">
        <f>VLOOKUP(A182,'申込用紙（女子）'!$A$8:$H$33,4,1)</f>
        <v>0</v>
      </c>
      <c r="Q184" s="400"/>
      <c r="R184" s="401"/>
      <c r="T184" s="351" t="s">
        <v>88</v>
      </c>
      <c r="U184" s="353">
        <f>VLOOKUP(A182,'申込用紙（女子）'!$A$8:$I$33,2,1)</f>
        <v>0</v>
      </c>
      <c r="V184" s="354"/>
      <c r="W184" s="355"/>
      <c r="X184" s="86" t="s">
        <v>112</v>
      </c>
      <c r="Y184" s="359">
        <f>VLOOKUP(A182,'申込用紙（女子）'!$A$8:$H$33,4,1)</f>
        <v>0</v>
      </c>
      <c r="Z184" s="360"/>
      <c r="AA184" s="361"/>
    </row>
    <row r="185" spans="2:27" ht="26.25" customHeight="1">
      <c r="B185" s="380"/>
      <c r="C185" s="396"/>
      <c r="D185" s="397"/>
      <c r="E185" s="398"/>
      <c r="F185" s="70" t="s">
        <v>85</v>
      </c>
      <c r="G185" s="390">
        <f>VLOOKUP(A182,'申込用紙（女子）'!$A$8:$H$33,3,1)</f>
        <v>0</v>
      </c>
      <c r="H185" s="391"/>
      <c r="I185" s="392"/>
      <c r="K185" s="380"/>
      <c r="L185" s="396"/>
      <c r="M185" s="397"/>
      <c r="N185" s="398"/>
      <c r="O185" s="70" t="s">
        <v>104</v>
      </c>
      <c r="P185" s="390">
        <f>VLOOKUP(A182,'申込用紙（女子）'!$A$8:$H$33,3,1)</f>
        <v>0</v>
      </c>
      <c r="Q185" s="391"/>
      <c r="R185" s="392"/>
      <c r="T185" s="352"/>
      <c r="U185" s="356"/>
      <c r="V185" s="357"/>
      <c r="W185" s="358"/>
      <c r="X185" s="87" t="s">
        <v>85</v>
      </c>
      <c r="Y185" s="362">
        <f>VLOOKUP(A182,'申込用紙（女子）'!$A$8:$H$33,3,1)</f>
        <v>0</v>
      </c>
      <c r="Z185" s="363"/>
      <c r="AA185" s="364"/>
    </row>
    <row r="186" spans="2:27" ht="30.75" customHeight="1">
      <c r="B186" s="68" t="s">
        <v>83</v>
      </c>
      <c r="C186" s="331">
        <f>'申込用紙（女子）'!$D$3</f>
        <v>0</v>
      </c>
      <c r="D186" s="332"/>
      <c r="E186" s="332"/>
      <c r="F186" s="332"/>
      <c r="G186" s="333"/>
      <c r="H186" s="71" t="s">
        <v>86</v>
      </c>
      <c r="I186" s="73">
        <f>VLOOKUP(A182,'申込用紙（女子）'!$A$8:$H$33,6,1)</f>
        <v>0</v>
      </c>
      <c r="K186" s="68" t="s">
        <v>105</v>
      </c>
      <c r="L186" s="331">
        <f>'申込用紙（女子）'!$D$3</f>
        <v>0</v>
      </c>
      <c r="M186" s="332"/>
      <c r="N186" s="332"/>
      <c r="O186" s="332"/>
      <c r="P186" s="333"/>
      <c r="Q186" s="71" t="s">
        <v>106</v>
      </c>
      <c r="R186" s="73">
        <f>VLOOKUP(A182,'申込用紙（女子）'!$A$8:$H$33,6,1)</f>
        <v>0</v>
      </c>
      <c r="T186" s="85" t="s">
        <v>83</v>
      </c>
      <c r="U186" s="331">
        <f>'申込用紙（女子）'!$D$3</f>
        <v>0</v>
      </c>
      <c r="V186" s="332"/>
      <c r="W186" s="332"/>
      <c r="X186" s="332"/>
      <c r="Y186" s="333"/>
      <c r="Z186" s="88" t="s">
        <v>86</v>
      </c>
      <c r="AA186" s="89">
        <f>VLOOKUP(A182,'申込用紙（女子）'!$A$8:$H$33,6,1)</f>
        <v>0</v>
      </c>
    </row>
    <row r="187" spans="2:27" ht="18.75" customHeight="1">
      <c r="B187" s="381" t="s">
        <v>80</v>
      </c>
      <c r="C187" s="382"/>
      <c r="D187" s="77" t="s">
        <v>113</v>
      </c>
      <c r="E187" s="387"/>
      <c r="F187" s="388"/>
      <c r="G187" s="388"/>
      <c r="H187" s="388"/>
      <c r="I187" s="389"/>
      <c r="K187" s="381" t="s">
        <v>107</v>
      </c>
      <c r="L187" s="382"/>
      <c r="M187" s="77" t="s">
        <v>108</v>
      </c>
      <c r="N187" s="387"/>
      <c r="O187" s="388"/>
      <c r="P187" s="388"/>
      <c r="Q187" s="388"/>
      <c r="R187" s="389"/>
      <c r="T187" s="334" t="s">
        <v>80</v>
      </c>
      <c r="U187" s="335"/>
      <c r="V187" s="90" t="s">
        <v>113</v>
      </c>
      <c r="W187" s="340"/>
      <c r="X187" s="341"/>
      <c r="Y187" s="341"/>
      <c r="Z187" s="341"/>
      <c r="AA187" s="342"/>
    </row>
    <row r="188" spans="2:27" ht="18.75" customHeight="1">
      <c r="B188" s="383"/>
      <c r="C188" s="384"/>
      <c r="D188" s="78" t="s">
        <v>81</v>
      </c>
      <c r="E188" s="373"/>
      <c r="F188" s="374"/>
      <c r="G188" s="374"/>
      <c r="H188" s="374"/>
      <c r="I188" s="375"/>
      <c r="K188" s="383"/>
      <c r="L188" s="384"/>
      <c r="M188" s="78" t="s">
        <v>109</v>
      </c>
      <c r="N188" s="373"/>
      <c r="O188" s="374"/>
      <c r="P188" s="374"/>
      <c r="Q188" s="374"/>
      <c r="R188" s="375"/>
      <c r="T188" s="336"/>
      <c r="U188" s="337"/>
      <c r="V188" s="91" t="s">
        <v>81</v>
      </c>
      <c r="W188" s="343"/>
      <c r="X188" s="344"/>
      <c r="Y188" s="344"/>
      <c r="Z188" s="344"/>
      <c r="AA188" s="345"/>
    </row>
    <row r="189" spans="2:27" ht="18.75" customHeight="1" thickBot="1">
      <c r="B189" s="385"/>
      <c r="C189" s="386"/>
      <c r="D189" s="79" t="s">
        <v>82</v>
      </c>
      <c r="E189" s="370"/>
      <c r="F189" s="371"/>
      <c r="G189" s="371"/>
      <c r="H189" s="371"/>
      <c r="I189" s="372"/>
      <c r="K189" s="385"/>
      <c r="L189" s="386"/>
      <c r="M189" s="79" t="s">
        <v>110</v>
      </c>
      <c r="N189" s="370"/>
      <c r="O189" s="371"/>
      <c r="P189" s="371"/>
      <c r="Q189" s="371"/>
      <c r="R189" s="372"/>
      <c r="T189" s="338"/>
      <c r="U189" s="339"/>
      <c r="V189" s="92" t="s">
        <v>82</v>
      </c>
      <c r="W189" s="346"/>
      <c r="X189" s="347"/>
      <c r="Y189" s="347"/>
      <c r="Z189" s="347"/>
      <c r="AA189" s="348"/>
    </row>
    <row r="190" ht="24" customHeight="1" thickBot="1"/>
    <row r="191" spans="1:27" ht="27.75" customHeight="1">
      <c r="A191" s="74">
        <f>A182+1</f>
        <v>22</v>
      </c>
      <c r="B191" s="368" t="s">
        <v>111</v>
      </c>
      <c r="C191" s="369"/>
      <c r="D191" s="369"/>
      <c r="E191" s="369"/>
      <c r="F191" s="369"/>
      <c r="G191" s="369"/>
      <c r="H191" s="369"/>
      <c r="I191" s="75"/>
      <c r="K191" s="368" t="s">
        <v>111</v>
      </c>
      <c r="L191" s="369"/>
      <c r="M191" s="369"/>
      <c r="N191" s="369"/>
      <c r="O191" s="369"/>
      <c r="P191" s="369"/>
      <c r="Q191" s="369"/>
      <c r="R191" s="75"/>
      <c r="T191" s="349" t="s">
        <v>111</v>
      </c>
      <c r="U191" s="350"/>
      <c r="V191" s="350"/>
      <c r="W191" s="350"/>
      <c r="X191" s="350"/>
      <c r="Y191" s="350"/>
      <c r="Z191" s="350"/>
      <c r="AA191" s="84" t="s">
        <v>116</v>
      </c>
    </row>
    <row r="192" spans="2:27" ht="29.25" customHeight="1">
      <c r="B192" s="68" t="s">
        <v>84</v>
      </c>
      <c r="C192" s="376">
        <f>VLOOKUP(A191,'申込用紙（女子）'!$A$8:$H$33,7,1)</f>
        <v>0</v>
      </c>
      <c r="D192" s="377"/>
      <c r="E192" s="377"/>
      <c r="F192" s="377"/>
      <c r="G192" s="377"/>
      <c r="H192" s="377"/>
      <c r="I192" s="378"/>
      <c r="K192" s="68" t="s">
        <v>84</v>
      </c>
      <c r="L192" s="376">
        <f>VLOOKUP(A191,'申込用紙（女子）'!$A$8:$H$33,8,1)</f>
        <v>0</v>
      </c>
      <c r="M192" s="377"/>
      <c r="N192" s="377"/>
      <c r="O192" s="377"/>
      <c r="P192" s="377"/>
      <c r="Q192" s="377"/>
      <c r="R192" s="378"/>
      <c r="T192" s="85" t="s">
        <v>84</v>
      </c>
      <c r="U192" s="365">
        <f>VLOOKUP(A191,'申込用紙（女子）'!$A$8:$I$33,9,1)</f>
        <v>0</v>
      </c>
      <c r="V192" s="366"/>
      <c r="W192" s="366"/>
      <c r="X192" s="366"/>
      <c r="Y192" s="366"/>
      <c r="Z192" s="366"/>
      <c r="AA192" s="367"/>
    </row>
    <row r="193" spans="2:27" s="80" customFormat="1" ht="12" customHeight="1">
      <c r="B193" s="379" t="s">
        <v>88</v>
      </c>
      <c r="C193" s="393">
        <f>VLOOKUP(A191,'申込用紙（女子）'!$A$8:$H$33,2,1)</f>
        <v>0</v>
      </c>
      <c r="D193" s="394"/>
      <c r="E193" s="395"/>
      <c r="F193" s="76" t="s">
        <v>89</v>
      </c>
      <c r="G193" s="399">
        <f>VLOOKUP(A191,'申込用紙（女子）'!$A$8:$H$33,4,1)</f>
        <v>0</v>
      </c>
      <c r="H193" s="400"/>
      <c r="I193" s="401"/>
      <c r="K193" s="379" t="s">
        <v>88</v>
      </c>
      <c r="L193" s="393">
        <f>VLOOKUP(A191,'申込用紙（女子）'!$A$8:$H$33,2,1)</f>
        <v>0</v>
      </c>
      <c r="M193" s="394"/>
      <c r="N193" s="395"/>
      <c r="O193" s="76" t="s">
        <v>89</v>
      </c>
      <c r="P193" s="399">
        <f>VLOOKUP(A191,'申込用紙（女子）'!$A$8:$H$33,4,1)</f>
        <v>0</v>
      </c>
      <c r="Q193" s="400"/>
      <c r="R193" s="401"/>
      <c r="T193" s="351" t="s">
        <v>88</v>
      </c>
      <c r="U193" s="353">
        <f>VLOOKUP(A191,'申込用紙（女子）'!$A$8:$I$33,2,1)</f>
        <v>0</v>
      </c>
      <c r="V193" s="354"/>
      <c r="W193" s="355"/>
      <c r="X193" s="86" t="s">
        <v>112</v>
      </c>
      <c r="Y193" s="359">
        <f>VLOOKUP(A191,'申込用紙（女子）'!$A$8:$H$33,4,1)</f>
        <v>0</v>
      </c>
      <c r="Z193" s="360"/>
      <c r="AA193" s="361"/>
    </row>
    <row r="194" spans="2:27" ht="26.25" customHeight="1">
      <c r="B194" s="380"/>
      <c r="C194" s="396"/>
      <c r="D194" s="397"/>
      <c r="E194" s="398"/>
      <c r="F194" s="70" t="s">
        <v>85</v>
      </c>
      <c r="G194" s="390">
        <f>VLOOKUP(A191,'申込用紙（女子）'!$A$8:$H$33,3,1)</f>
        <v>0</v>
      </c>
      <c r="H194" s="391"/>
      <c r="I194" s="392"/>
      <c r="K194" s="380"/>
      <c r="L194" s="396"/>
      <c r="M194" s="397"/>
      <c r="N194" s="398"/>
      <c r="O194" s="70" t="s">
        <v>85</v>
      </c>
      <c r="P194" s="390">
        <f>VLOOKUP(A191,'申込用紙（女子）'!$A$8:$H$33,3,1)</f>
        <v>0</v>
      </c>
      <c r="Q194" s="391"/>
      <c r="R194" s="392"/>
      <c r="T194" s="352"/>
      <c r="U194" s="356"/>
      <c r="V194" s="357"/>
      <c r="W194" s="358"/>
      <c r="X194" s="87" t="s">
        <v>85</v>
      </c>
      <c r="Y194" s="362">
        <f>VLOOKUP(A191,'申込用紙（女子）'!$A$8:$H$33,3,1)</f>
        <v>0</v>
      </c>
      <c r="Z194" s="363"/>
      <c r="AA194" s="364"/>
    </row>
    <row r="195" spans="2:27" ht="30.75" customHeight="1">
      <c r="B195" s="68" t="s">
        <v>83</v>
      </c>
      <c r="C195" s="331">
        <f>'申込用紙（女子）'!$D$3</f>
        <v>0</v>
      </c>
      <c r="D195" s="332"/>
      <c r="E195" s="332"/>
      <c r="F195" s="332"/>
      <c r="G195" s="333"/>
      <c r="H195" s="71" t="s">
        <v>86</v>
      </c>
      <c r="I195" s="73">
        <f>VLOOKUP(A191,'申込用紙（女子）'!$A$8:$H$33,6,1)</f>
        <v>0</v>
      </c>
      <c r="K195" s="68" t="s">
        <v>83</v>
      </c>
      <c r="L195" s="331">
        <f>'申込用紙（女子）'!$D$3</f>
        <v>0</v>
      </c>
      <c r="M195" s="332"/>
      <c r="N195" s="332"/>
      <c r="O195" s="332"/>
      <c r="P195" s="333"/>
      <c r="Q195" s="71" t="s">
        <v>86</v>
      </c>
      <c r="R195" s="73">
        <f>VLOOKUP(A191,'申込用紙（女子）'!$A$8:$H$33,6,1)</f>
        <v>0</v>
      </c>
      <c r="T195" s="85" t="s">
        <v>83</v>
      </c>
      <c r="U195" s="331">
        <f>'申込用紙（女子）'!$D$3</f>
        <v>0</v>
      </c>
      <c r="V195" s="332"/>
      <c r="W195" s="332"/>
      <c r="X195" s="332"/>
      <c r="Y195" s="333"/>
      <c r="Z195" s="88" t="s">
        <v>86</v>
      </c>
      <c r="AA195" s="89">
        <f>VLOOKUP(A191,'申込用紙（女子）'!$A$8:$H$33,6,1)</f>
        <v>0</v>
      </c>
    </row>
    <row r="196" spans="2:27" ht="18.75" customHeight="1">
      <c r="B196" s="381" t="s">
        <v>80</v>
      </c>
      <c r="C196" s="382"/>
      <c r="D196" s="77" t="s">
        <v>115</v>
      </c>
      <c r="E196" s="387"/>
      <c r="F196" s="388"/>
      <c r="G196" s="388"/>
      <c r="H196" s="388"/>
      <c r="I196" s="389"/>
      <c r="K196" s="381" t="s">
        <v>80</v>
      </c>
      <c r="L196" s="382"/>
      <c r="M196" s="77" t="s">
        <v>113</v>
      </c>
      <c r="N196" s="387"/>
      <c r="O196" s="388"/>
      <c r="P196" s="388"/>
      <c r="Q196" s="388"/>
      <c r="R196" s="389"/>
      <c r="T196" s="334" t="s">
        <v>80</v>
      </c>
      <c r="U196" s="335"/>
      <c r="V196" s="90" t="s">
        <v>113</v>
      </c>
      <c r="W196" s="340"/>
      <c r="X196" s="341"/>
      <c r="Y196" s="341"/>
      <c r="Z196" s="341"/>
      <c r="AA196" s="342"/>
    </row>
    <row r="197" spans="2:27" ht="18.75" customHeight="1">
      <c r="B197" s="383"/>
      <c r="C197" s="384"/>
      <c r="D197" s="78" t="s">
        <v>81</v>
      </c>
      <c r="E197" s="373"/>
      <c r="F197" s="374"/>
      <c r="G197" s="374"/>
      <c r="H197" s="374"/>
      <c r="I197" s="375"/>
      <c r="K197" s="383"/>
      <c r="L197" s="384"/>
      <c r="M197" s="78" t="s">
        <v>81</v>
      </c>
      <c r="N197" s="373"/>
      <c r="O197" s="374"/>
      <c r="P197" s="374"/>
      <c r="Q197" s="374"/>
      <c r="R197" s="375"/>
      <c r="T197" s="336"/>
      <c r="U197" s="337"/>
      <c r="V197" s="91" t="s">
        <v>81</v>
      </c>
      <c r="W197" s="343"/>
      <c r="X197" s="344"/>
      <c r="Y197" s="344"/>
      <c r="Z197" s="344"/>
      <c r="AA197" s="345"/>
    </row>
    <row r="198" spans="2:27" ht="18.75" customHeight="1" thickBot="1">
      <c r="B198" s="385"/>
      <c r="C198" s="386"/>
      <c r="D198" s="79" t="s">
        <v>82</v>
      </c>
      <c r="E198" s="370"/>
      <c r="F198" s="371"/>
      <c r="G198" s="371"/>
      <c r="H198" s="371"/>
      <c r="I198" s="372"/>
      <c r="K198" s="385"/>
      <c r="L198" s="386"/>
      <c r="M198" s="79" t="s">
        <v>82</v>
      </c>
      <c r="N198" s="370"/>
      <c r="O198" s="371"/>
      <c r="P198" s="371"/>
      <c r="Q198" s="371"/>
      <c r="R198" s="372"/>
      <c r="T198" s="338"/>
      <c r="U198" s="339"/>
      <c r="V198" s="92" t="s">
        <v>82</v>
      </c>
      <c r="W198" s="346"/>
      <c r="X198" s="347"/>
      <c r="Y198" s="347"/>
      <c r="Z198" s="347"/>
      <c r="AA198" s="348"/>
    </row>
    <row r="199" ht="14.25" thickBot="1"/>
    <row r="200" spans="1:27" ht="27.75" customHeight="1">
      <c r="A200" s="74">
        <f>A191+1</f>
        <v>23</v>
      </c>
      <c r="B200" s="368" t="s">
        <v>111</v>
      </c>
      <c r="C200" s="369"/>
      <c r="D200" s="369"/>
      <c r="E200" s="369"/>
      <c r="F200" s="369"/>
      <c r="G200" s="369"/>
      <c r="H200" s="369"/>
      <c r="I200" s="75"/>
      <c r="K200" s="368" t="s">
        <v>111</v>
      </c>
      <c r="L200" s="369"/>
      <c r="M200" s="369"/>
      <c r="N200" s="369"/>
      <c r="O200" s="369"/>
      <c r="P200" s="369"/>
      <c r="Q200" s="369"/>
      <c r="R200" s="75"/>
      <c r="T200" s="349" t="s">
        <v>111</v>
      </c>
      <c r="U200" s="350"/>
      <c r="V200" s="350"/>
      <c r="W200" s="350"/>
      <c r="X200" s="350"/>
      <c r="Y200" s="350"/>
      <c r="Z200" s="350"/>
      <c r="AA200" s="84" t="s">
        <v>116</v>
      </c>
    </row>
    <row r="201" spans="2:27" ht="29.25" customHeight="1">
      <c r="B201" s="68" t="s">
        <v>84</v>
      </c>
      <c r="C201" s="376">
        <f>VLOOKUP(A200,'申込用紙（女子）'!$A$8:$H$33,7,1)</f>
        <v>0</v>
      </c>
      <c r="D201" s="377"/>
      <c r="E201" s="377"/>
      <c r="F201" s="377"/>
      <c r="G201" s="377"/>
      <c r="H201" s="377"/>
      <c r="I201" s="378"/>
      <c r="K201" s="68" t="s">
        <v>101</v>
      </c>
      <c r="L201" s="376">
        <f>VLOOKUP(A200,'申込用紙（女子）'!$A$8:$H$33,8,1)</f>
        <v>0</v>
      </c>
      <c r="M201" s="377"/>
      <c r="N201" s="377"/>
      <c r="O201" s="377"/>
      <c r="P201" s="377"/>
      <c r="Q201" s="377"/>
      <c r="R201" s="378"/>
      <c r="T201" s="85" t="s">
        <v>84</v>
      </c>
      <c r="U201" s="365">
        <f>VLOOKUP(A200,'申込用紙（女子）'!$A$8:$I$33,9,1)</f>
        <v>0</v>
      </c>
      <c r="V201" s="366"/>
      <c r="W201" s="366"/>
      <c r="X201" s="366"/>
      <c r="Y201" s="366"/>
      <c r="Z201" s="366"/>
      <c r="AA201" s="367"/>
    </row>
    <row r="202" spans="2:27" s="80" customFormat="1" ht="12" customHeight="1">
      <c r="B202" s="379" t="s">
        <v>88</v>
      </c>
      <c r="C202" s="393">
        <f>VLOOKUP(A200,'申込用紙（女子）'!$A$8:$H$33,2,1)</f>
        <v>0</v>
      </c>
      <c r="D202" s="394"/>
      <c r="E202" s="395"/>
      <c r="F202" s="76" t="s">
        <v>89</v>
      </c>
      <c r="G202" s="399">
        <f>VLOOKUP(A200,'申込用紙（女子）'!$A$8:$H$33,4,1)</f>
        <v>0</v>
      </c>
      <c r="H202" s="400"/>
      <c r="I202" s="401"/>
      <c r="K202" s="379" t="s">
        <v>102</v>
      </c>
      <c r="L202" s="393">
        <f>VLOOKUP(A200,'申込用紙（女子）'!$A$8:$H$33,2,1)</f>
        <v>0</v>
      </c>
      <c r="M202" s="394"/>
      <c r="N202" s="395"/>
      <c r="O202" s="76" t="s">
        <v>103</v>
      </c>
      <c r="P202" s="399">
        <f>VLOOKUP(A200,'申込用紙（女子）'!$A$8:$H$33,4,1)</f>
        <v>0</v>
      </c>
      <c r="Q202" s="400"/>
      <c r="R202" s="401"/>
      <c r="T202" s="351" t="s">
        <v>88</v>
      </c>
      <c r="U202" s="353">
        <f>VLOOKUP(A200,'申込用紙（女子）'!$A$8:$I$33,2,1)</f>
        <v>0</v>
      </c>
      <c r="V202" s="354"/>
      <c r="W202" s="355"/>
      <c r="X202" s="86" t="s">
        <v>112</v>
      </c>
      <c r="Y202" s="359">
        <f>VLOOKUP(A200,'申込用紙（女子）'!$A$8:$H$33,4,1)</f>
        <v>0</v>
      </c>
      <c r="Z202" s="360"/>
      <c r="AA202" s="361"/>
    </row>
    <row r="203" spans="2:27" ht="26.25" customHeight="1">
      <c r="B203" s="380"/>
      <c r="C203" s="396"/>
      <c r="D203" s="397"/>
      <c r="E203" s="398"/>
      <c r="F203" s="70" t="s">
        <v>85</v>
      </c>
      <c r="G203" s="390">
        <f>VLOOKUP(A200,'申込用紙（女子）'!$A$8:$H$33,3,1)</f>
        <v>0</v>
      </c>
      <c r="H203" s="391"/>
      <c r="I203" s="392"/>
      <c r="K203" s="380"/>
      <c r="L203" s="396"/>
      <c r="M203" s="397"/>
      <c r="N203" s="398"/>
      <c r="O203" s="70" t="s">
        <v>104</v>
      </c>
      <c r="P203" s="390">
        <f>VLOOKUP(A200,'申込用紙（女子）'!$A$8:$H$33,3,1)</f>
        <v>0</v>
      </c>
      <c r="Q203" s="391"/>
      <c r="R203" s="392"/>
      <c r="T203" s="352"/>
      <c r="U203" s="356"/>
      <c r="V203" s="357"/>
      <c r="W203" s="358"/>
      <c r="X203" s="87" t="s">
        <v>85</v>
      </c>
      <c r="Y203" s="362">
        <f>VLOOKUP(A200,'申込用紙（女子）'!$A$8:$H$33,3,1)</f>
        <v>0</v>
      </c>
      <c r="Z203" s="363"/>
      <c r="AA203" s="364"/>
    </row>
    <row r="204" spans="2:27" ht="30.75" customHeight="1">
      <c r="B204" s="68" t="s">
        <v>83</v>
      </c>
      <c r="C204" s="331">
        <f>'申込用紙（女子）'!$D$3</f>
        <v>0</v>
      </c>
      <c r="D204" s="332"/>
      <c r="E204" s="332"/>
      <c r="F204" s="332"/>
      <c r="G204" s="333"/>
      <c r="H204" s="71" t="s">
        <v>86</v>
      </c>
      <c r="I204" s="73">
        <f>VLOOKUP(A200,'申込用紙（女子）'!$A$8:$H$33,6,1)</f>
        <v>0</v>
      </c>
      <c r="K204" s="68" t="s">
        <v>105</v>
      </c>
      <c r="L204" s="331">
        <f>'申込用紙（女子）'!$D$3</f>
        <v>0</v>
      </c>
      <c r="M204" s="332"/>
      <c r="N204" s="332"/>
      <c r="O204" s="332"/>
      <c r="P204" s="333"/>
      <c r="Q204" s="71" t="s">
        <v>106</v>
      </c>
      <c r="R204" s="73">
        <f>VLOOKUP(A200,'申込用紙（女子）'!$A$8:$H$33,6,1)</f>
        <v>0</v>
      </c>
      <c r="T204" s="85" t="s">
        <v>83</v>
      </c>
      <c r="U204" s="331">
        <f>'申込用紙（女子）'!$D$3</f>
        <v>0</v>
      </c>
      <c r="V204" s="332"/>
      <c r="W204" s="332"/>
      <c r="X204" s="332"/>
      <c r="Y204" s="333"/>
      <c r="Z204" s="88" t="s">
        <v>86</v>
      </c>
      <c r="AA204" s="89">
        <f>VLOOKUP(A200,'申込用紙（女子）'!$A$8:$H$33,6,1)</f>
        <v>0</v>
      </c>
    </row>
    <row r="205" spans="2:27" ht="18.75" customHeight="1">
      <c r="B205" s="381" t="s">
        <v>80</v>
      </c>
      <c r="C205" s="382"/>
      <c r="D205" s="77" t="s">
        <v>115</v>
      </c>
      <c r="E205" s="387"/>
      <c r="F205" s="388"/>
      <c r="G205" s="388"/>
      <c r="H205" s="388"/>
      <c r="I205" s="389"/>
      <c r="K205" s="381" t="s">
        <v>107</v>
      </c>
      <c r="L205" s="382"/>
      <c r="M205" s="77" t="s">
        <v>108</v>
      </c>
      <c r="N205" s="387"/>
      <c r="O205" s="388"/>
      <c r="P205" s="388"/>
      <c r="Q205" s="388"/>
      <c r="R205" s="389"/>
      <c r="T205" s="334" t="s">
        <v>80</v>
      </c>
      <c r="U205" s="335"/>
      <c r="V205" s="90" t="s">
        <v>113</v>
      </c>
      <c r="W205" s="340"/>
      <c r="X205" s="341"/>
      <c r="Y205" s="341"/>
      <c r="Z205" s="341"/>
      <c r="AA205" s="342"/>
    </row>
    <row r="206" spans="2:27" ht="18.75" customHeight="1">
      <c r="B206" s="383"/>
      <c r="C206" s="384"/>
      <c r="D206" s="78" t="s">
        <v>81</v>
      </c>
      <c r="E206" s="373"/>
      <c r="F206" s="374"/>
      <c r="G206" s="374"/>
      <c r="H206" s="374"/>
      <c r="I206" s="375"/>
      <c r="K206" s="383"/>
      <c r="L206" s="384"/>
      <c r="M206" s="78" t="s">
        <v>109</v>
      </c>
      <c r="N206" s="373"/>
      <c r="O206" s="374"/>
      <c r="P206" s="374"/>
      <c r="Q206" s="374"/>
      <c r="R206" s="375"/>
      <c r="T206" s="336"/>
      <c r="U206" s="337"/>
      <c r="V206" s="91" t="s">
        <v>81</v>
      </c>
      <c r="W206" s="343"/>
      <c r="X206" s="344"/>
      <c r="Y206" s="344"/>
      <c r="Z206" s="344"/>
      <c r="AA206" s="345"/>
    </row>
    <row r="207" spans="2:27" ht="18.75" customHeight="1" thickBot="1">
      <c r="B207" s="385"/>
      <c r="C207" s="386"/>
      <c r="D207" s="79" t="s">
        <v>82</v>
      </c>
      <c r="E207" s="370"/>
      <c r="F207" s="371"/>
      <c r="G207" s="371"/>
      <c r="H207" s="371"/>
      <c r="I207" s="372"/>
      <c r="K207" s="385"/>
      <c r="L207" s="386"/>
      <c r="M207" s="79" t="s">
        <v>110</v>
      </c>
      <c r="N207" s="370"/>
      <c r="O207" s="371"/>
      <c r="P207" s="371"/>
      <c r="Q207" s="371"/>
      <c r="R207" s="372"/>
      <c r="T207" s="338"/>
      <c r="U207" s="339"/>
      <c r="V207" s="92" t="s">
        <v>82</v>
      </c>
      <c r="W207" s="346"/>
      <c r="X207" s="347"/>
      <c r="Y207" s="347"/>
      <c r="Z207" s="347"/>
      <c r="AA207" s="348"/>
    </row>
    <row r="208" ht="24" customHeight="1" thickBot="1"/>
    <row r="209" spans="1:27" ht="27.75" customHeight="1">
      <c r="A209" s="74">
        <f>A200+1</f>
        <v>24</v>
      </c>
      <c r="B209" s="368" t="s">
        <v>111</v>
      </c>
      <c r="C209" s="369"/>
      <c r="D209" s="369"/>
      <c r="E209" s="369"/>
      <c r="F209" s="369"/>
      <c r="G209" s="369"/>
      <c r="H209" s="369"/>
      <c r="I209" s="75"/>
      <c r="K209" s="368" t="s">
        <v>111</v>
      </c>
      <c r="L209" s="369"/>
      <c r="M209" s="369"/>
      <c r="N209" s="369"/>
      <c r="O209" s="369"/>
      <c r="P209" s="369"/>
      <c r="Q209" s="369"/>
      <c r="R209" s="75"/>
      <c r="T209" s="349" t="s">
        <v>111</v>
      </c>
      <c r="U209" s="350"/>
      <c r="V209" s="350"/>
      <c r="W209" s="350"/>
      <c r="X209" s="350"/>
      <c r="Y209" s="350"/>
      <c r="Z209" s="350"/>
      <c r="AA209" s="84" t="s">
        <v>116</v>
      </c>
    </row>
    <row r="210" spans="2:27" ht="29.25" customHeight="1">
      <c r="B210" s="68" t="s">
        <v>84</v>
      </c>
      <c r="C210" s="376">
        <f>VLOOKUP(A209,'申込用紙（女子）'!$A$8:$H$33,7,1)</f>
        <v>0</v>
      </c>
      <c r="D210" s="377"/>
      <c r="E210" s="377"/>
      <c r="F210" s="377"/>
      <c r="G210" s="377"/>
      <c r="H210" s="377"/>
      <c r="I210" s="378"/>
      <c r="K210" s="68" t="s">
        <v>84</v>
      </c>
      <c r="L210" s="376">
        <f>VLOOKUP(A209,'申込用紙（女子）'!$A$8:$H$33,8,1)</f>
        <v>0</v>
      </c>
      <c r="M210" s="377"/>
      <c r="N210" s="377"/>
      <c r="O210" s="377"/>
      <c r="P210" s="377"/>
      <c r="Q210" s="377"/>
      <c r="R210" s="378"/>
      <c r="T210" s="85" t="s">
        <v>84</v>
      </c>
      <c r="U210" s="365">
        <f>VLOOKUP(A209,'申込用紙（女子）'!$A$8:$I$33,9,1)</f>
        <v>0</v>
      </c>
      <c r="V210" s="366"/>
      <c r="W210" s="366"/>
      <c r="X210" s="366"/>
      <c r="Y210" s="366"/>
      <c r="Z210" s="366"/>
      <c r="AA210" s="367"/>
    </row>
    <row r="211" spans="2:27" s="80" customFormat="1" ht="12" customHeight="1">
      <c r="B211" s="379" t="s">
        <v>88</v>
      </c>
      <c r="C211" s="393">
        <f>VLOOKUP(A209,'申込用紙（女子）'!$A$8:$H$33,2,1)</f>
        <v>0</v>
      </c>
      <c r="D211" s="394"/>
      <c r="E211" s="395"/>
      <c r="F211" s="76" t="s">
        <v>89</v>
      </c>
      <c r="G211" s="399">
        <f>VLOOKUP(A209,'申込用紙（女子）'!$A$8:$H$33,4,1)</f>
        <v>0</v>
      </c>
      <c r="H211" s="400"/>
      <c r="I211" s="401"/>
      <c r="K211" s="379" t="s">
        <v>88</v>
      </c>
      <c r="L211" s="393">
        <f>VLOOKUP(A209,'申込用紙（女子）'!$A$8:$H$33,2,1)</f>
        <v>0</v>
      </c>
      <c r="M211" s="394"/>
      <c r="N211" s="395"/>
      <c r="O211" s="76" t="s">
        <v>89</v>
      </c>
      <c r="P211" s="399">
        <f>VLOOKUP(A209,'申込用紙（女子）'!$A$8:$H$33,4,1)</f>
        <v>0</v>
      </c>
      <c r="Q211" s="400"/>
      <c r="R211" s="401"/>
      <c r="T211" s="351" t="s">
        <v>88</v>
      </c>
      <c r="U211" s="353">
        <f>VLOOKUP(A209,'申込用紙（女子）'!$A$8:$I$33,2,1)</f>
        <v>0</v>
      </c>
      <c r="V211" s="354"/>
      <c r="W211" s="355"/>
      <c r="X211" s="86" t="s">
        <v>112</v>
      </c>
      <c r="Y211" s="359">
        <f>VLOOKUP(A209,'申込用紙（女子）'!$A$8:$H$33,4,1)</f>
        <v>0</v>
      </c>
      <c r="Z211" s="360"/>
      <c r="AA211" s="361"/>
    </row>
    <row r="212" spans="2:27" ht="26.25" customHeight="1">
      <c r="B212" s="380"/>
      <c r="C212" s="396"/>
      <c r="D212" s="397"/>
      <c r="E212" s="398"/>
      <c r="F212" s="70" t="s">
        <v>85</v>
      </c>
      <c r="G212" s="390">
        <f>VLOOKUP(A209,'申込用紙（女子）'!$A$8:$H$33,3,1)</f>
        <v>0</v>
      </c>
      <c r="H212" s="391"/>
      <c r="I212" s="392"/>
      <c r="K212" s="380"/>
      <c r="L212" s="396"/>
      <c r="M212" s="397"/>
      <c r="N212" s="398"/>
      <c r="O212" s="70" t="s">
        <v>85</v>
      </c>
      <c r="P212" s="390">
        <f>VLOOKUP(A209,'申込用紙（女子）'!$A$8:$H$33,3,1)</f>
        <v>0</v>
      </c>
      <c r="Q212" s="391"/>
      <c r="R212" s="392"/>
      <c r="T212" s="352"/>
      <c r="U212" s="356"/>
      <c r="V212" s="357"/>
      <c r="W212" s="358"/>
      <c r="X212" s="87" t="s">
        <v>85</v>
      </c>
      <c r="Y212" s="362">
        <f>VLOOKUP(A209,'申込用紙（女子）'!$A$8:$H$33,3,1)</f>
        <v>0</v>
      </c>
      <c r="Z212" s="363"/>
      <c r="AA212" s="364"/>
    </row>
    <row r="213" spans="2:27" ht="30.75" customHeight="1">
      <c r="B213" s="68" t="s">
        <v>83</v>
      </c>
      <c r="C213" s="331">
        <f>'申込用紙（女子）'!$D$3</f>
        <v>0</v>
      </c>
      <c r="D213" s="332"/>
      <c r="E213" s="332"/>
      <c r="F213" s="332"/>
      <c r="G213" s="333"/>
      <c r="H213" s="71" t="s">
        <v>86</v>
      </c>
      <c r="I213" s="73">
        <f>VLOOKUP(A209,'申込用紙（女子）'!$A$8:$H$33,6,1)</f>
        <v>0</v>
      </c>
      <c r="K213" s="68" t="s">
        <v>83</v>
      </c>
      <c r="L213" s="331">
        <f>'申込用紙（女子）'!$D$3</f>
        <v>0</v>
      </c>
      <c r="M213" s="332"/>
      <c r="N213" s="332"/>
      <c r="O213" s="332"/>
      <c r="P213" s="333"/>
      <c r="Q213" s="71" t="s">
        <v>86</v>
      </c>
      <c r="R213" s="73">
        <f>VLOOKUP(A209,'申込用紙（女子）'!$A$8:$H$33,6,1)</f>
        <v>0</v>
      </c>
      <c r="T213" s="85" t="s">
        <v>83</v>
      </c>
      <c r="U213" s="331">
        <f>'申込用紙（女子）'!$D$3</f>
        <v>0</v>
      </c>
      <c r="V213" s="332"/>
      <c r="W213" s="332"/>
      <c r="X213" s="332"/>
      <c r="Y213" s="333"/>
      <c r="Z213" s="88" t="s">
        <v>86</v>
      </c>
      <c r="AA213" s="89">
        <f>VLOOKUP(A209,'申込用紙（女子）'!$A$8:$H$33,6,1)</f>
        <v>0</v>
      </c>
    </row>
    <row r="214" spans="2:27" ht="18.75" customHeight="1">
      <c r="B214" s="381" t="s">
        <v>80</v>
      </c>
      <c r="C214" s="382"/>
      <c r="D214" s="77" t="s">
        <v>115</v>
      </c>
      <c r="E214" s="387"/>
      <c r="F214" s="388"/>
      <c r="G214" s="388"/>
      <c r="H214" s="388"/>
      <c r="I214" s="389"/>
      <c r="K214" s="381" t="s">
        <v>80</v>
      </c>
      <c r="L214" s="382"/>
      <c r="M214" s="77" t="s">
        <v>113</v>
      </c>
      <c r="N214" s="387"/>
      <c r="O214" s="388"/>
      <c r="P214" s="388"/>
      <c r="Q214" s="388"/>
      <c r="R214" s="389"/>
      <c r="T214" s="334" t="s">
        <v>80</v>
      </c>
      <c r="U214" s="335"/>
      <c r="V214" s="90" t="s">
        <v>113</v>
      </c>
      <c r="W214" s="340"/>
      <c r="X214" s="341"/>
      <c r="Y214" s="341"/>
      <c r="Z214" s="341"/>
      <c r="AA214" s="342"/>
    </row>
    <row r="215" spans="2:27" ht="18.75" customHeight="1">
      <c r="B215" s="383"/>
      <c r="C215" s="384"/>
      <c r="D215" s="78" t="s">
        <v>81</v>
      </c>
      <c r="E215" s="373"/>
      <c r="F215" s="374"/>
      <c r="G215" s="374"/>
      <c r="H215" s="374"/>
      <c r="I215" s="375"/>
      <c r="K215" s="383"/>
      <c r="L215" s="384"/>
      <c r="M215" s="78" t="s">
        <v>81</v>
      </c>
      <c r="N215" s="373"/>
      <c r="O215" s="374"/>
      <c r="P215" s="374"/>
      <c r="Q215" s="374"/>
      <c r="R215" s="375"/>
      <c r="T215" s="336"/>
      <c r="U215" s="337"/>
      <c r="V215" s="91" t="s">
        <v>81</v>
      </c>
      <c r="W215" s="343"/>
      <c r="X215" s="344"/>
      <c r="Y215" s="344"/>
      <c r="Z215" s="344"/>
      <c r="AA215" s="345"/>
    </row>
    <row r="216" spans="2:27" ht="18.75" customHeight="1" thickBot="1">
      <c r="B216" s="385"/>
      <c r="C216" s="386"/>
      <c r="D216" s="79" t="s">
        <v>82</v>
      </c>
      <c r="E216" s="370"/>
      <c r="F216" s="371"/>
      <c r="G216" s="371"/>
      <c r="H216" s="371"/>
      <c r="I216" s="372"/>
      <c r="K216" s="385"/>
      <c r="L216" s="386"/>
      <c r="M216" s="79" t="s">
        <v>82</v>
      </c>
      <c r="N216" s="370"/>
      <c r="O216" s="371"/>
      <c r="P216" s="371"/>
      <c r="Q216" s="371"/>
      <c r="R216" s="372"/>
      <c r="T216" s="338"/>
      <c r="U216" s="339"/>
      <c r="V216" s="92" t="s">
        <v>82</v>
      </c>
      <c r="W216" s="346"/>
      <c r="X216" s="347"/>
      <c r="Y216" s="347"/>
      <c r="Z216" s="347"/>
      <c r="AA216" s="348"/>
    </row>
    <row r="217" ht="14.25" thickBot="1"/>
    <row r="218" spans="1:27" ht="27.75" customHeight="1">
      <c r="A218" s="74">
        <f>A209+1</f>
        <v>25</v>
      </c>
      <c r="B218" s="368" t="s">
        <v>111</v>
      </c>
      <c r="C218" s="369"/>
      <c r="D218" s="369"/>
      <c r="E218" s="369"/>
      <c r="F218" s="369"/>
      <c r="G218" s="369"/>
      <c r="H218" s="369"/>
      <c r="I218" s="75"/>
      <c r="K218" s="368" t="s">
        <v>111</v>
      </c>
      <c r="L218" s="369"/>
      <c r="M218" s="369"/>
      <c r="N218" s="369"/>
      <c r="O218" s="369"/>
      <c r="P218" s="369"/>
      <c r="Q218" s="369"/>
      <c r="R218" s="75"/>
      <c r="T218" s="349" t="s">
        <v>111</v>
      </c>
      <c r="U218" s="350"/>
      <c r="V218" s="350"/>
      <c r="W218" s="350"/>
      <c r="X218" s="350"/>
      <c r="Y218" s="350"/>
      <c r="Z218" s="350"/>
      <c r="AA218" s="84" t="s">
        <v>116</v>
      </c>
    </row>
    <row r="219" spans="2:27" ht="29.25" customHeight="1">
      <c r="B219" s="68" t="s">
        <v>84</v>
      </c>
      <c r="C219" s="376">
        <f>VLOOKUP(A218,'申込用紙（女子）'!$A$8:$H$33,7,1)</f>
        <v>0</v>
      </c>
      <c r="D219" s="377"/>
      <c r="E219" s="377"/>
      <c r="F219" s="377"/>
      <c r="G219" s="377"/>
      <c r="H219" s="377"/>
      <c r="I219" s="378"/>
      <c r="K219" s="68" t="s">
        <v>101</v>
      </c>
      <c r="L219" s="376">
        <f>VLOOKUP(A218,'申込用紙（女子）'!$A$8:$H$33,8,1)</f>
        <v>0</v>
      </c>
      <c r="M219" s="377"/>
      <c r="N219" s="377"/>
      <c r="O219" s="377"/>
      <c r="P219" s="377"/>
      <c r="Q219" s="377"/>
      <c r="R219" s="378"/>
      <c r="T219" s="85" t="s">
        <v>84</v>
      </c>
      <c r="U219" s="365">
        <f>VLOOKUP(A218,'申込用紙（女子）'!$A$8:$I$33,9,1)</f>
        <v>0</v>
      </c>
      <c r="V219" s="366"/>
      <c r="W219" s="366"/>
      <c r="X219" s="366"/>
      <c r="Y219" s="366"/>
      <c r="Z219" s="366"/>
      <c r="AA219" s="367"/>
    </row>
    <row r="220" spans="2:27" s="80" customFormat="1" ht="12" customHeight="1">
      <c r="B220" s="379" t="s">
        <v>88</v>
      </c>
      <c r="C220" s="393">
        <f>VLOOKUP(A218,'申込用紙（女子）'!$A$8:$H$33,2,1)</f>
        <v>0</v>
      </c>
      <c r="D220" s="394"/>
      <c r="E220" s="395"/>
      <c r="F220" s="76" t="s">
        <v>89</v>
      </c>
      <c r="G220" s="399">
        <f>VLOOKUP(A218,'申込用紙（女子）'!$A$8:$H$33,4,1)</f>
        <v>0</v>
      </c>
      <c r="H220" s="400"/>
      <c r="I220" s="401"/>
      <c r="K220" s="379" t="s">
        <v>102</v>
      </c>
      <c r="L220" s="393">
        <f>VLOOKUP(A218,'申込用紙（女子）'!$A$8:$H$33,2,1)</f>
        <v>0</v>
      </c>
      <c r="M220" s="394"/>
      <c r="N220" s="395"/>
      <c r="O220" s="76" t="s">
        <v>103</v>
      </c>
      <c r="P220" s="399">
        <f>VLOOKUP(A218,'申込用紙（女子）'!$A$8:$H$33,4,1)</f>
        <v>0</v>
      </c>
      <c r="Q220" s="400"/>
      <c r="R220" s="401"/>
      <c r="T220" s="351" t="s">
        <v>88</v>
      </c>
      <c r="U220" s="353">
        <f>VLOOKUP(A218,'申込用紙（女子）'!$A$8:$I$33,2,1)</f>
        <v>0</v>
      </c>
      <c r="V220" s="354"/>
      <c r="W220" s="355"/>
      <c r="X220" s="86" t="s">
        <v>112</v>
      </c>
      <c r="Y220" s="359">
        <f>VLOOKUP(A218,'申込用紙（女子）'!$A$8:$H$33,4,1)</f>
        <v>0</v>
      </c>
      <c r="Z220" s="360"/>
      <c r="AA220" s="361"/>
    </row>
    <row r="221" spans="2:27" ht="26.25" customHeight="1">
      <c r="B221" s="380"/>
      <c r="C221" s="396"/>
      <c r="D221" s="397"/>
      <c r="E221" s="398"/>
      <c r="F221" s="70" t="s">
        <v>85</v>
      </c>
      <c r="G221" s="390">
        <f>VLOOKUP(A218,'申込用紙（女子）'!$A$8:$H$33,3,1)</f>
        <v>0</v>
      </c>
      <c r="H221" s="391"/>
      <c r="I221" s="392"/>
      <c r="K221" s="380"/>
      <c r="L221" s="396"/>
      <c r="M221" s="397"/>
      <c r="N221" s="398"/>
      <c r="O221" s="70" t="s">
        <v>104</v>
      </c>
      <c r="P221" s="390">
        <f>VLOOKUP(A218,'申込用紙（女子）'!$A$8:$H$33,3,1)</f>
        <v>0</v>
      </c>
      <c r="Q221" s="391"/>
      <c r="R221" s="392"/>
      <c r="T221" s="352"/>
      <c r="U221" s="356"/>
      <c r="V221" s="357"/>
      <c r="W221" s="358"/>
      <c r="X221" s="87" t="s">
        <v>85</v>
      </c>
      <c r="Y221" s="362">
        <f>VLOOKUP(A218,'申込用紙（女子）'!$A$8:$H$33,3,1)</f>
        <v>0</v>
      </c>
      <c r="Z221" s="363"/>
      <c r="AA221" s="364"/>
    </row>
    <row r="222" spans="2:27" ht="30.75" customHeight="1">
      <c r="B222" s="68" t="s">
        <v>83</v>
      </c>
      <c r="C222" s="331">
        <f>'申込用紙（女子）'!$D$3</f>
        <v>0</v>
      </c>
      <c r="D222" s="332"/>
      <c r="E222" s="332"/>
      <c r="F222" s="332"/>
      <c r="G222" s="333"/>
      <c r="H222" s="71" t="s">
        <v>86</v>
      </c>
      <c r="I222" s="73">
        <f>VLOOKUP(A218,'申込用紙（女子）'!$A$8:$H$33,6,1)</f>
        <v>0</v>
      </c>
      <c r="K222" s="68" t="s">
        <v>105</v>
      </c>
      <c r="L222" s="331">
        <f>'申込用紙（女子）'!$D$3</f>
        <v>0</v>
      </c>
      <c r="M222" s="332"/>
      <c r="N222" s="332"/>
      <c r="O222" s="332"/>
      <c r="P222" s="333"/>
      <c r="Q222" s="71" t="s">
        <v>106</v>
      </c>
      <c r="R222" s="73">
        <f>VLOOKUP(A218,'申込用紙（女子）'!$A$8:$H$33,6,1)</f>
        <v>0</v>
      </c>
      <c r="T222" s="85" t="s">
        <v>83</v>
      </c>
      <c r="U222" s="331">
        <f>'申込用紙（女子）'!$D$3</f>
        <v>0</v>
      </c>
      <c r="V222" s="332"/>
      <c r="W222" s="332"/>
      <c r="X222" s="332"/>
      <c r="Y222" s="333"/>
      <c r="Z222" s="88" t="s">
        <v>86</v>
      </c>
      <c r="AA222" s="89">
        <f>VLOOKUP(A218,'申込用紙（女子）'!$A$8:$H$33,6,1)</f>
        <v>0</v>
      </c>
    </row>
    <row r="223" spans="2:27" ht="18.75" customHeight="1">
      <c r="B223" s="381" t="s">
        <v>80</v>
      </c>
      <c r="C223" s="382"/>
      <c r="D223" s="77" t="s">
        <v>115</v>
      </c>
      <c r="E223" s="387"/>
      <c r="F223" s="388"/>
      <c r="G223" s="388"/>
      <c r="H223" s="388"/>
      <c r="I223" s="389"/>
      <c r="K223" s="381" t="s">
        <v>107</v>
      </c>
      <c r="L223" s="382"/>
      <c r="M223" s="77" t="s">
        <v>108</v>
      </c>
      <c r="N223" s="387"/>
      <c r="O223" s="388"/>
      <c r="P223" s="388"/>
      <c r="Q223" s="388"/>
      <c r="R223" s="389"/>
      <c r="T223" s="334" t="s">
        <v>80</v>
      </c>
      <c r="U223" s="335"/>
      <c r="V223" s="90" t="s">
        <v>113</v>
      </c>
      <c r="W223" s="340"/>
      <c r="X223" s="341"/>
      <c r="Y223" s="341"/>
      <c r="Z223" s="341"/>
      <c r="AA223" s="342"/>
    </row>
    <row r="224" spans="2:27" ht="18.75" customHeight="1">
      <c r="B224" s="383"/>
      <c r="C224" s="384"/>
      <c r="D224" s="78" t="s">
        <v>81</v>
      </c>
      <c r="E224" s="373"/>
      <c r="F224" s="374"/>
      <c r="G224" s="374"/>
      <c r="H224" s="374"/>
      <c r="I224" s="375"/>
      <c r="K224" s="383"/>
      <c r="L224" s="384"/>
      <c r="M224" s="78" t="s">
        <v>109</v>
      </c>
      <c r="N224" s="373"/>
      <c r="O224" s="374"/>
      <c r="P224" s="374"/>
      <c r="Q224" s="374"/>
      <c r="R224" s="375"/>
      <c r="T224" s="336"/>
      <c r="U224" s="337"/>
      <c r="V224" s="91" t="s">
        <v>81</v>
      </c>
      <c r="W224" s="343"/>
      <c r="X224" s="344"/>
      <c r="Y224" s="344"/>
      <c r="Z224" s="344"/>
      <c r="AA224" s="345"/>
    </row>
    <row r="225" spans="2:27" ht="18.75" customHeight="1" thickBot="1">
      <c r="B225" s="385"/>
      <c r="C225" s="386"/>
      <c r="D225" s="79" t="s">
        <v>82</v>
      </c>
      <c r="E225" s="370"/>
      <c r="F225" s="371"/>
      <c r="G225" s="371"/>
      <c r="H225" s="371"/>
      <c r="I225" s="372"/>
      <c r="K225" s="385"/>
      <c r="L225" s="386"/>
      <c r="M225" s="79" t="s">
        <v>110</v>
      </c>
      <c r="N225" s="370"/>
      <c r="O225" s="371"/>
      <c r="P225" s="371"/>
      <c r="Q225" s="371"/>
      <c r="R225" s="372"/>
      <c r="T225" s="338"/>
      <c r="U225" s="339"/>
      <c r="V225" s="92" t="s">
        <v>82</v>
      </c>
      <c r="W225" s="346"/>
      <c r="X225" s="347"/>
      <c r="Y225" s="347"/>
      <c r="Z225" s="347"/>
      <c r="AA225" s="348"/>
    </row>
    <row r="226" ht="24" customHeight="1" thickBot="1"/>
    <row r="227" spans="1:27" ht="27.75" customHeight="1">
      <c r="A227" s="74">
        <f>A218+1</f>
        <v>26</v>
      </c>
      <c r="B227" s="368" t="s">
        <v>111</v>
      </c>
      <c r="C227" s="369"/>
      <c r="D227" s="369"/>
      <c r="E227" s="369"/>
      <c r="F227" s="369"/>
      <c r="G227" s="369"/>
      <c r="H227" s="369"/>
      <c r="I227" s="75"/>
      <c r="K227" s="368" t="s">
        <v>111</v>
      </c>
      <c r="L227" s="369"/>
      <c r="M227" s="369"/>
      <c r="N227" s="369"/>
      <c r="O227" s="369"/>
      <c r="P227" s="369"/>
      <c r="Q227" s="369"/>
      <c r="R227" s="75"/>
      <c r="T227" s="349" t="s">
        <v>111</v>
      </c>
      <c r="U227" s="350"/>
      <c r="V227" s="350"/>
      <c r="W227" s="350"/>
      <c r="X227" s="350"/>
      <c r="Y227" s="350"/>
      <c r="Z227" s="350"/>
      <c r="AA227" s="84" t="s">
        <v>116</v>
      </c>
    </row>
    <row r="228" spans="2:27" ht="29.25" customHeight="1">
      <c r="B228" s="68" t="s">
        <v>84</v>
      </c>
      <c r="C228" s="376">
        <f>VLOOKUP(A227,'申込用紙（女子）'!$A$8:$H$33,7,1)</f>
        <v>0</v>
      </c>
      <c r="D228" s="377"/>
      <c r="E228" s="377"/>
      <c r="F228" s="377"/>
      <c r="G228" s="377"/>
      <c r="H228" s="377"/>
      <c r="I228" s="378"/>
      <c r="K228" s="68" t="s">
        <v>84</v>
      </c>
      <c r="L228" s="376">
        <f>VLOOKUP(A227,'申込用紙（女子）'!$A$8:$H$33,8,1)</f>
        <v>0</v>
      </c>
      <c r="M228" s="377"/>
      <c r="N228" s="377"/>
      <c r="O228" s="377"/>
      <c r="P228" s="377"/>
      <c r="Q228" s="377"/>
      <c r="R228" s="378"/>
      <c r="T228" s="85" t="s">
        <v>84</v>
      </c>
      <c r="U228" s="365">
        <f>VLOOKUP(A227,'申込用紙（女子）'!$A$8:$I$33,9,1)</f>
        <v>0</v>
      </c>
      <c r="V228" s="366"/>
      <c r="W228" s="366"/>
      <c r="X228" s="366"/>
      <c r="Y228" s="366"/>
      <c r="Z228" s="366"/>
      <c r="AA228" s="367"/>
    </row>
    <row r="229" spans="2:27" s="80" customFormat="1" ht="12" customHeight="1">
      <c r="B229" s="379" t="s">
        <v>88</v>
      </c>
      <c r="C229" s="393">
        <f>VLOOKUP(A227,'申込用紙（女子）'!$A$8:$H$33,2,1)</f>
        <v>0</v>
      </c>
      <c r="D229" s="394"/>
      <c r="E229" s="395"/>
      <c r="F229" s="76" t="s">
        <v>89</v>
      </c>
      <c r="G229" s="399">
        <f>VLOOKUP(A227,'申込用紙（女子）'!$A$8:$H$33,4,1)</f>
        <v>0</v>
      </c>
      <c r="H229" s="400"/>
      <c r="I229" s="401"/>
      <c r="K229" s="379" t="s">
        <v>88</v>
      </c>
      <c r="L229" s="393">
        <f>VLOOKUP(A227,'申込用紙（女子）'!$A$8:$H$33,2,1)</f>
        <v>0</v>
      </c>
      <c r="M229" s="394"/>
      <c r="N229" s="395"/>
      <c r="O229" s="76" t="s">
        <v>114</v>
      </c>
      <c r="P229" s="399">
        <f>VLOOKUP(A227,'申込用紙（女子）'!$A$8:$H$33,4,1)</f>
        <v>0</v>
      </c>
      <c r="Q229" s="400"/>
      <c r="R229" s="401"/>
      <c r="T229" s="351" t="s">
        <v>88</v>
      </c>
      <c r="U229" s="353">
        <f>VLOOKUP(A227,'申込用紙（女子）'!$A$8:$I$33,2,1)</f>
        <v>0</v>
      </c>
      <c r="V229" s="354"/>
      <c r="W229" s="355"/>
      <c r="X229" s="86" t="s">
        <v>112</v>
      </c>
      <c r="Y229" s="359">
        <f>VLOOKUP(A227,'申込用紙（女子）'!$A$8:$H$33,4,1)</f>
        <v>0</v>
      </c>
      <c r="Z229" s="360"/>
      <c r="AA229" s="361"/>
    </row>
    <row r="230" spans="2:27" ht="26.25" customHeight="1">
      <c r="B230" s="380"/>
      <c r="C230" s="396"/>
      <c r="D230" s="397"/>
      <c r="E230" s="398"/>
      <c r="F230" s="70" t="s">
        <v>85</v>
      </c>
      <c r="G230" s="390">
        <f>VLOOKUP(A227,'申込用紙（女子）'!$A$8:$H$33,3,1)</f>
        <v>0</v>
      </c>
      <c r="H230" s="391"/>
      <c r="I230" s="392"/>
      <c r="K230" s="380"/>
      <c r="L230" s="396"/>
      <c r="M230" s="397"/>
      <c r="N230" s="398"/>
      <c r="O230" s="70" t="s">
        <v>85</v>
      </c>
      <c r="P230" s="390">
        <f>VLOOKUP(A227,'申込用紙（女子）'!$A$8:$H$33,3,1)</f>
        <v>0</v>
      </c>
      <c r="Q230" s="391"/>
      <c r="R230" s="392"/>
      <c r="T230" s="352"/>
      <c r="U230" s="356"/>
      <c r="V230" s="357"/>
      <c r="W230" s="358"/>
      <c r="X230" s="87" t="s">
        <v>85</v>
      </c>
      <c r="Y230" s="362">
        <f>VLOOKUP(A227,'申込用紙（女子）'!$A$8:$H$33,3,1)</f>
        <v>0</v>
      </c>
      <c r="Z230" s="363"/>
      <c r="AA230" s="364"/>
    </row>
    <row r="231" spans="2:27" ht="30.75" customHeight="1">
      <c r="B231" s="68" t="s">
        <v>83</v>
      </c>
      <c r="C231" s="331">
        <f>'申込用紙（女子）'!$D$3</f>
        <v>0</v>
      </c>
      <c r="D231" s="332"/>
      <c r="E231" s="332"/>
      <c r="F231" s="332"/>
      <c r="G231" s="333"/>
      <c r="H231" s="71" t="s">
        <v>86</v>
      </c>
      <c r="I231" s="73">
        <f>VLOOKUP(A227,'申込用紙（女子）'!$A$8:$H$33,6,1)</f>
        <v>0</v>
      </c>
      <c r="K231" s="68" t="s">
        <v>83</v>
      </c>
      <c r="L231" s="331">
        <f>'申込用紙（女子）'!$D$3</f>
        <v>0</v>
      </c>
      <c r="M231" s="332"/>
      <c r="N231" s="332"/>
      <c r="O231" s="332"/>
      <c r="P231" s="333"/>
      <c r="Q231" s="71" t="s">
        <v>86</v>
      </c>
      <c r="R231" s="73">
        <f>VLOOKUP(A227,'申込用紙（女子）'!$A$8:$H$33,6,1)</f>
        <v>0</v>
      </c>
      <c r="T231" s="85" t="s">
        <v>83</v>
      </c>
      <c r="U231" s="331">
        <f>'申込用紙（女子）'!$D$3</f>
        <v>0</v>
      </c>
      <c r="V231" s="332"/>
      <c r="W231" s="332"/>
      <c r="X231" s="332"/>
      <c r="Y231" s="333"/>
      <c r="Z231" s="88" t="s">
        <v>86</v>
      </c>
      <c r="AA231" s="89">
        <f>VLOOKUP(A227,'申込用紙（女子）'!$A$8:$H$33,6,1)</f>
        <v>0</v>
      </c>
    </row>
    <row r="232" spans="2:27" ht="18.75" customHeight="1">
      <c r="B232" s="381" t="s">
        <v>80</v>
      </c>
      <c r="C232" s="382"/>
      <c r="D232" s="77" t="s">
        <v>113</v>
      </c>
      <c r="E232" s="387"/>
      <c r="F232" s="388"/>
      <c r="G232" s="388"/>
      <c r="H232" s="388"/>
      <c r="I232" s="389"/>
      <c r="K232" s="381" t="s">
        <v>80</v>
      </c>
      <c r="L232" s="382"/>
      <c r="M232" s="77" t="s">
        <v>113</v>
      </c>
      <c r="N232" s="387"/>
      <c r="O232" s="388"/>
      <c r="P232" s="388"/>
      <c r="Q232" s="388"/>
      <c r="R232" s="389"/>
      <c r="T232" s="334" t="s">
        <v>80</v>
      </c>
      <c r="U232" s="335"/>
      <c r="V232" s="90" t="s">
        <v>113</v>
      </c>
      <c r="W232" s="340"/>
      <c r="X232" s="341"/>
      <c r="Y232" s="341"/>
      <c r="Z232" s="341"/>
      <c r="AA232" s="342"/>
    </row>
    <row r="233" spans="2:27" ht="18.75" customHeight="1">
      <c r="B233" s="383"/>
      <c r="C233" s="384"/>
      <c r="D233" s="78" t="s">
        <v>81</v>
      </c>
      <c r="E233" s="373"/>
      <c r="F233" s="374"/>
      <c r="G233" s="374"/>
      <c r="H233" s="374"/>
      <c r="I233" s="375"/>
      <c r="K233" s="383"/>
      <c r="L233" s="384"/>
      <c r="M233" s="78" t="s">
        <v>81</v>
      </c>
      <c r="N233" s="373"/>
      <c r="O233" s="374"/>
      <c r="P233" s="374"/>
      <c r="Q233" s="374"/>
      <c r="R233" s="375"/>
      <c r="T233" s="336"/>
      <c r="U233" s="337"/>
      <c r="V233" s="91" t="s">
        <v>81</v>
      </c>
      <c r="W233" s="343"/>
      <c r="X233" s="344"/>
      <c r="Y233" s="344"/>
      <c r="Z233" s="344"/>
      <c r="AA233" s="345"/>
    </row>
    <row r="234" spans="2:27" ht="18.75" customHeight="1" thickBot="1">
      <c r="B234" s="385"/>
      <c r="C234" s="386"/>
      <c r="D234" s="79" t="s">
        <v>82</v>
      </c>
      <c r="E234" s="370"/>
      <c r="F234" s="371"/>
      <c r="G234" s="371"/>
      <c r="H234" s="371"/>
      <c r="I234" s="372"/>
      <c r="K234" s="385"/>
      <c r="L234" s="386"/>
      <c r="M234" s="79" t="s">
        <v>82</v>
      </c>
      <c r="N234" s="370"/>
      <c r="O234" s="371"/>
      <c r="P234" s="371"/>
      <c r="Q234" s="371"/>
      <c r="R234" s="372"/>
      <c r="T234" s="338"/>
      <c r="U234" s="339"/>
      <c r="V234" s="92" t="s">
        <v>82</v>
      </c>
      <c r="W234" s="346"/>
      <c r="X234" s="347"/>
      <c r="Y234" s="347"/>
      <c r="Z234" s="347"/>
      <c r="AA234" s="348"/>
    </row>
  </sheetData>
  <sheetProtection sheet="1"/>
  <mergeCells count="858">
    <mergeCell ref="B7:C9"/>
    <mergeCell ref="E7:I7"/>
    <mergeCell ref="C3:I3"/>
    <mergeCell ref="B4:B5"/>
    <mergeCell ref="C4:E5"/>
    <mergeCell ref="G4:I4"/>
    <mergeCell ref="G5:I5"/>
    <mergeCell ref="C6:G6"/>
    <mergeCell ref="P5:R5"/>
    <mergeCell ref="N8:R8"/>
    <mergeCell ref="L6:P6"/>
    <mergeCell ref="K7:L9"/>
    <mergeCell ref="N7:R7"/>
    <mergeCell ref="N9:R9"/>
    <mergeCell ref="B2:H2"/>
    <mergeCell ref="B11:H11"/>
    <mergeCell ref="C12:I12"/>
    <mergeCell ref="E8:I8"/>
    <mergeCell ref="E9:I9"/>
    <mergeCell ref="K11:Q11"/>
    <mergeCell ref="L3:R3"/>
    <mergeCell ref="K4:K5"/>
    <mergeCell ref="L4:N5"/>
    <mergeCell ref="P4:R4"/>
    <mergeCell ref="L15:P15"/>
    <mergeCell ref="G14:I14"/>
    <mergeCell ref="C15:G15"/>
    <mergeCell ref="B16:C18"/>
    <mergeCell ref="E16:I16"/>
    <mergeCell ref="E17:I17"/>
    <mergeCell ref="E18:I18"/>
    <mergeCell ref="B13:B14"/>
    <mergeCell ref="C13:E14"/>
    <mergeCell ref="G13:I13"/>
    <mergeCell ref="G23:I23"/>
    <mergeCell ref="B29:H29"/>
    <mergeCell ref="C31:E32"/>
    <mergeCell ref="G31:I31"/>
    <mergeCell ref="G32:I32"/>
    <mergeCell ref="L12:R12"/>
    <mergeCell ref="K13:K14"/>
    <mergeCell ref="L13:N14"/>
    <mergeCell ref="P13:R13"/>
    <mergeCell ref="P14:R14"/>
    <mergeCell ref="K16:L18"/>
    <mergeCell ref="C24:G24"/>
    <mergeCell ref="N16:R16"/>
    <mergeCell ref="N17:R17"/>
    <mergeCell ref="N18:R18"/>
    <mergeCell ref="B20:H20"/>
    <mergeCell ref="B22:B23"/>
    <mergeCell ref="C22:E23"/>
    <mergeCell ref="G22:I22"/>
    <mergeCell ref="C21:I21"/>
    <mergeCell ref="L31:N32"/>
    <mergeCell ref="P31:R31"/>
    <mergeCell ref="C33:G33"/>
    <mergeCell ref="B25:C27"/>
    <mergeCell ref="E25:I25"/>
    <mergeCell ref="K31:K32"/>
    <mergeCell ref="E26:I26"/>
    <mergeCell ref="E27:I27"/>
    <mergeCell ref="C30:I30"/>
    <mergeCell ref="B31:B32"/>
    <mergeCell ref="L21:R21"/>
    <mergeCell ref="L30:R30"/>
    <mergeCell ref="K22:K23"/>
    <mergeCell ref="L22:N23"/>
    <mergeCell ref="P22:R22"/>
    <mergeCell ref="N27:R27"/>
    <mergeCell ref="K29:Q29"/>
    <mergeCell ref="C48:I48"/>
    <mergeCell ref="P23:R23"/>
    <mergeCell ref="P32:R32"/>
    <mergeCell ref="L24:P24"/>
    <mergeCell ref="L33:P33"/>
    <mergeCell ref="K25:L27"/>
    <mergeCell ref="N25:R25"/>
    <mergeCell ref="K34:L36"/>
    <mergeCell ref="N34:R34"/>
    <mergeCell ref="N26:R26"/>
    <mergeCell ref="B47:H47"/>
    <mergeCell ref="E45:I45"/>
    <mergeCell ref="B40:B41"/>
    <mergeCell ref="C40:E41"/>
    <mergeCell ref="G40:I40"/>
    <mergeCell ref="C42:G42"/>
    <mergeCell ref="B43:C45"/>
    <mergeCell ref="E43:I43"/>
    <mergeCell ref="N36:R36"/>
    <mergeCell ref="B38:H38"/>
    <mergeCell ref="C39:I39"/>
    <mergeCell ref="N35:R35"/>
    <mergeCell ref="B34:C36"/>
    <mergeCell ref="E34:I34"/>
    <mergeCell ref="E35:I35"/>
    <mergeCell ref="E36:I36"/>
    <mergeCell ref="C51:G51"/>
    <mergeCell ref="E54:I54"/>
    <mergeCell ref="B49:B50"/>
    <mergeCell ref="L39:R39"/>
    <mergeCell ref="L48:R48"/>
    <mergeCell ref="C49:E50"/>
    <mergeCell ref="G49:I49"/>
    <mergeCell ref="G41:I41"/>
    <mergeCell ref="G50:I50"/>
    <mergeCell ref="L49:N50"/>
    <mergeCell ref="C57:I57"/>
    <mergeCell ref="C66:I66"/>
    <mergeCell ref="P41:R41"/>
    <mergeCell ref="P50:R50"/>
    <mergeCell ref="L42:P42"/>
    <mergeCell ref="L51:P51"/>
    <mergeCell ref="B52:C54"/>
    <mergeCell ref="E52:I52"/>
    <mergeCell ref="E44:I44"/>
    <mergeCell ref="E53:I53"/>
    <mergeCell ref="L40:N41"/>
    <mergeCell ref="P40:R40"/>
    <mergeCell ref="K49:K50"/>
    <mergeCell ref="N44:R44"/>
    <mergeCell ref="K47:Q47"/>
    <mergeCell ref="P49:R49"/>
    <mergeCell ref="K43:L45"/>
    <mergeCell ref="N43:R43"/>
    <mergeCell ref="B56:H56"/>
    <mergeCell ref="B65:H65"/>
    <mergeCell ref="E63:I63"/>
    <mergeCell ref="E72:I72"/>
    <mergeCell ref="B58:B59"/>
    <mergeCell ref="C58:E59"/>
    <mergeCell ref="G58:I58"/>
    <mergeCell ref="B67:B68"/>
    <mergeCell ref="C67:E68"/>
    <mergeCell ref="G67:I67"/>
    <mergeCell ref="L69:P69"/>
    <mergeCell ref="L67:N68"/>
    <mergeCell ref="P67:R67"/>
    <mergeCell ref="B61:C63"/>
    <mergeCell ref="E61:I61"/>
    <mergeCell ref="B70:C72"/>
    <mergeCell ref="E70:I70"/>
    <mergeCell ref="E62:I62"/>
    <mergeCell ref="E71:I71"/>
    <mergeCell ref="N72:R72"/>
    <mergeCell ref="L57:R57"/>
    <mergeCell ref="L66:R66"/>
    <mergeCell ref="K58:K59"/>
    <mergeCell ref="L58:N59"/>
    <mergeCell ref="N61:R61"/>
    <mergeCell ref="K61:L63"/>
    <mergeCell ref="N62:R62"/>
    <mergeCell ref="P58:R58"/>
    <mergeCell ref="N63:R63"/>
    <mergeCell ref="G59:I59"/>
    <mergeCell ref="N71:R71"/>
    <mergeCell ref="K65:Q65"/>
    <mergeCell ref="C60:G60"/>
    <mergeCell ref="C69:G69"/>
    <mergeCell ref="P59:R59"/>
    <mergeCell ref="P68:R68"/>
    <mergeCell ref="L60:P60"/>
    <mergeCell ref="K70:L72"/>
    <mergeCell ref="N70:R70"/>
    <mergeCell ref="B74:H74"/>
    <mergeCell ref="B83:H83"/>
    <mergeCell ref="G68:I68"/>
    <mergeCell ref="B76:B77"/>
    <mergeCell ref="C76:E77"/>
    <mergeCell ref="G76:I76"/>
    <mergeCell ref="C75:I75"/>
    <mergeCell ref="K67:K68"/>
    <mergeCell ref="L75:R75"/>
    <mergeCell ref="E81:I81"/>
    <mergeCell ref="B85:B86"/>
    <mergeCell ref="C85:E86"/>
    <mergeCell ref="G85:I85"/>
    <mergeCell ref="C84:I84"/>
    <mergeCell ref="G77:I77"/>
    <mergeCell ref="G86:I86"/>
    <mergeCell ref="C78:G78"/>
    <mergeCell ref="C87:G87"/>
    <mergeCell ref="B79:C81"/>
    <mergeCell ref="E79:I79"/>
    <mergeCell ref="K85:K86"/>
    <mergeCell ref="E80:I80"/>
    <mergeCell ref="N79:R79"/>
    <mergeCell ref="N80:R80"/>
    <mergeCell ref="L84:R84"/>
    <mergeCell ref="P76:R76"/>
    <mergeCell ref="N81:R81"/>
    <mergeCell ref="K83:Q83"/>
    <mergeCell ref="C94:E95"/>
    <mergeCell ref="G94:I94"/>
    <mergeCell ref="C93:I93"/>
    <mergeCell ref="N89:R89"/>
    <mergeCell ref="B88:C90"/>
    <mergeCell ref="L85:N86"/>
    <mergeCell ref="P85:R85"/>
    <mergeCell ref="E97:I97"/>
    <mergeCell ref="P77:R77"/>
    <mergeCell ref="P86:R86"/>
    <mergeCell ref="L78:P78"/>
    <mergeCell ref="L87:P87"/>
    <mergeCell ref="K79:L81"/>
    <mergeCell ref="N90:R90"/>
    <mergeCell ref="B92:H92"/>
    <mergeCell ref="K76:K77"/>
    <mergeCell ref="L76:N77"/>
    <mergeCell ref="E88:I88"/>
    <mergeCell ref="E89:I89"/>
    <mergeCell ref="E90:I90"/>
    <mergeCell ref="K88:L90"/>
    <mergeCell ref="N88:R88"/>
    <mergeCell ref="L93:R93"/>
    <mergeCell ref="G103:I103"/>
    <mergeCell ref="G95:I95"/>
    <mergeCell ref="G104:I104"/>
    <mergeCell ref="L103:N104"/>
    <mergeCell ref="B101:H101"/>
    <mergeCell ref="E99:I99"/>
    <mergeCell ref="B94:B95"/>
    <mergeCell ref="L96:P96"/>
    <mergeCell ref="C96:G96"/>
    <mergeCell ref="B97:C99"/>
    <mergeCell ref="L105:P105"/>
    <mergeCell ref="B106:C108"/>
    <mergeCell ref="E106:I106"/>
    <mergeCell ref="E98:I98"/>
    <mergeCell ref="E107:I107"/>
    <mergeCell ref="C105:G105"/>
    <mergeCell ref="E108:I108"/>
    <mergeCell ref="B103:B104"/>
    <mergeCell ref="L102:R102"/>
    <mergeCell ref="C103:E104"/>
    <mergeCell ref="C111:I111"/>
    <mergeCell ref="C120:I120"/>
    <mergeCell ref="C102:I102"/>
    <mergeCell ref="K106:L108"/>
    <mergeCell ref="N106:R106"/>
    <mergeCell ref="N99:R99"/>
    <mergeCell ref="N108:R108"/>
    <mergeCell ref="N107:R107"/>
    <mergeCell ref="B110:H110"/>
    <mergeCell ref="P104:R104"/>
    <mergeCell ref="K94:K95"/>
    <mergeCell ref="L94:N95"/>
    <mergeCell ref="P94:R94"/>
    <mergeCell ref="K103:K104"/>
    <mergeCell ref="N98:R98"/>
    <mergeCell ref="K101:Q101"/>
    <mergeCell ref="P103:R103"/>
    <mergeCell ref="K97:L99"/>
    <mergeCell ref="N97:R97"/>
    <mergeCell ref="P95:R95"/>
    <mergeCell ref="E117:I117"/>
    <mergeCell ref="E126:I126"/>
    <mergeCell ref="B112:B113"/>
    <mergeCell ref="C112:E113"/>
    <mergeCell ref="G112:I112"/>
    <mergeCell ref="B121:B122"/>
    <mergeCell ref="C121:E122"/>
    <mergeCell ref="G121:I121"/>
    <mergeCell ref="G113:I113"/>
    <mergeCell ref="L121:N122"/>
    <mergeCell ref="P121:R121"/>
    <mergeCell ref="B115:C117"/>
    <mergeCell ref="E115:I115"/>
    <mergeCell ref="B124:C126"/>
    <mergeCell ref="E124:I124"/>
    <mergeCell ref="E116:I116"/>
    <mergeCell ref="E125:I125"/>
    <mergeCell ref="N126:R126"/>
    <mergeCell ref="B119:H119"/>
    <mergeCell ref="L111:R111"/>
    <mergeCell ref="L120:R120"/>
    <mergeCell ref="K112:K113"/>
    <mergeCell ref="L112:N113"/>
    <mergeCell ref="N115:R115"/>
    <mergeCell ref="K115:L117"/>
    <mergeCell ref="N116:R116"/>
    <mergeCell ref="P112:R112"/>
    <mergeCell ref="N117:R117"/>
    <mergeCell ref="N125:R125"/>
    <mergeCell ref="K119:Q119"/>
    <mergeCell ref="C114:G114"/>
    <mergeCell ref="C123:G123"/>
    <mergeCell ref="C129:I129"/>
    <mergeCell ref="P113:R113"/>
    <mergeCell ref="P122:R122"/>
    <mergeCell ref="L114:P114"/>
    <mergeCell ref="K124:L126"/>
    <mergeCell ref="L123:P123"/>
    <mergeCell ref="C139:E140"/>
    <mergeCell ref="G139:I139"/>
    <mergeCell ref="C138:I138"/>
    <mergeCell ref="G131:I131"/>
    <mergeCell ref="G140:I140"/>
    <mergeCell ref="C132:G132"/>
    <mergeCell ref="B137:H137"/>
    <mergeCell ref="B130:B131"/>
    <mergeCell ref="C130:E131"/>
    <mergeCell ref="E143:I143"/>
    <mergeCell ref="E135:I135"/>
    <mergeCell ref="E144:I144"/>
    <mergeCell ref="N124:R124"/>
    <mergeCell ref="K121:K122"/>
    <mergeCell ref="L132:P132"/>
    <mergeCell ref="B128:H128"/>
    <mergeCell ref="G122:I122"/>
    <mergeCell ref="G130:I130"/>
    <mergeCell ref="B139:B140"/>
    <mergeCell ref="L130:N131"/>
    <mergeCell ref="P130:R130"/>
    <mergeCell ref="N135:R135"/>
    <mergeCell ref="K137:Q137"/>
    <mergeCell ref="L139:N140"/>
    <mergeCell ref="P139:R139"/>
    <mergeCell ref="P131:R131"/>
    <mergeCell ref="P140:R140"/>
    <mergeCell ref="K139:K140"/>
    <mergeCell ref="K133:L135"/>
    <mergeCell ref="N133:R133"/>
    <mergeCell ref="B146:H146"/>
    <mergeCell ref="C147:I147"/>
    <mergeCell ref="N143:R143"/>
    <mergeCell ref="K142:L144"/>
    <mergeCell ref="N142:R142"/>
    <mergeCell ref="C141:G141"/>
    <mergeCell ref="B133:C135"/>
    <mergeCell ref="E133:I133"/>
    <mergeCell ref="E134:I134"/>
    <mergeCell ref="B148:B149"/>
    <mergeCell ref="C148:E149"/>
    <mergeCell ref="G148:I148"/>
    <mergeCell ref="C150:G150"/>
    <mergeCell ref="B151:C153"/>
    <mergeCell ref="L141:P141"/>
    <mergeCell ref="B142:C144"/>
    <mergeCell ref="E142:I142"/>
    <mergeCell ref="P149:R149"/>
    <mergeCell ref="K148:K149"/>
    <mergeCell ref="L147:R147"/>
    <mergeCell ref="L156:R156"/>
    <mergeCell ref="C157:E158"/>
    <mergeCell ref="G157:I157"/>
    <mergeCell ref="G149:I149"/>
    <mergeCell ref="G158:I158"/>
    <mergeCell ref="L157:N158"/>
    <mergeCell ref="E151:I151"/>
    <mergeCell ref="C156:I156"/>
    <mergeCell ref="L148:N149"/>
    <mergeCell ref="L159:P159"/>
    <mergeCell ref="B160:C162"/>
    <mergeCell ref="E160:I160"/>
    <mergeCell ref="E152:I152"/>
    <mergeCell ref="E161:I161"/>
    <mergeCell ref="C159:G159"/>
    <mergeCell ref="E162:I162"/>
    <mergeCell ref="B157:B158"/>
    <mergeCell ref="C165:I165"/>
    <mergeCell ref="C174:I174"/>
    <mergeCell ref="K160:L162"/>
    <mergeCell ref="N160:R160"/>
    <mergeCell ref="N153:R153"/>
    <mergeCell ref="N162:R162"/>
    <mergeCell ref="B155:H155"/>
    <mergeCell ref="E153:I153"/>
    <mergeCell ref="N161:R161"/>
    <mergeCell ref="B164:H164"/>
    <mergeCell ref="P148:R148"/>
    <mergeCell ref="K157:K158"/>
    <mergeCell ref="N152:R152"/>
    <mergeCell ref="K155:Q155"/>
    <mergeCell ref="P157:R157"/>
    <mergeCell ref="K151:L153"/>
    <mergeCell ref="N151:R151"/>
    <mergeCell ref="P158:R158"/>
    <mergeCell ref="L150:P150"/>
    <mergeCell ref="E180:I180"/>
    <mergeCell ref="B166:B167"/>
    <mergeCell ref="C166:E167"/>
    <mergeCell ref="G166:I166"/>
    <mergeCell ref="B175:B176"/>
    <mergeCell ref="C175:E176"/>
    <mergeCell ref="G175:I175"/>
    <mergeCell ref="E178:I178"/>
    <mergeCell ref="E170:I170"/>
    <mergeCell ref="E179:I179"/>
    <mergeCell ref="B173:H173"/>
    <mergeCell ref="E171:I171"/>
    <mergeCell ref="K175:K176"/>
    <mergeCell ref="N170:R170"/>
    <mergeCell ref="L175:N176"/>
    <mergeCell ref="P175:R175"/>
    <mergeCell ref="B169:C171"/>
    <mergeCell ref="E169:I169"/>
    <mergeCell ref="K169:L171"/>
    <mergeCell ref="N171:R171"/>
    <mergeCell ref="G167:I167"/>
    <mergeCell ref="K173:Q173"/>
    <mergeCell ref="C168:G168"/>
    <mergeCell ref="C177:G177"/>
    <mergeCell ref="P167:R167"/>
    <mergeCell ref="P176:R176"/>
    <mergeCell ref="L168:P168"/>
    <mergeCell ref="K166:K167"/>
    <mergeCell ref="L166:N167"/>
    <mergeCell ref="L177:P177"/>
    <mergeCell ref="N180:R180"/>
    <mergeCell ref="L165:R165"/>
    <mergeCell ref="L174:R174"/>
    <mergeCell ref="N169:R169"/>
    <mergeCell ref="K178:L180"/>
    <mergeCell ref="N178:R178"/>
    <mergeCell ref="P166:R166"/>
    <mergeCell ref="N179:R179"/>
    <mergeCell ref="B182:H182"/>
    <mergeCell ref="B191:H191"/>
    <mergeCell ref="G176:I176"/>
    <mergeCell ref="B184:B185"/>
    <mergeCell ref="C184:E185"/>
    <mergeCell ref="G184:I184"/>
    <mergeCell ref="B187:C189"/>
    <mergeCell ref="E187:I187"/>
    <mergeCell ref="C183:I183"/>
    <mergeCell ref="B178:C180"/>
    <mergeCell ref="B193:B194"/>
    <mergeCell ref="C193:E194"/>
    <mergeCell ref="G193:I193"/>
    <mergeCell ref="G185:I185"/>
    <mergeCell ref="G194:I194"/>
    <mergeCell ref="C186:G186"/>
    <mergeCell ref="C192:I192"/>
    <mergeCell ref="E188:I188"/>
    <mergeCell ref="E189:I189"/>
    <mergeCell ref="L183:R183"/>
    <mergeCell ref="L192:R192"/>
    <mergeCell ref="K184:K185"/>
    <mergeCell ref="L184:N185"/>
    <mergeCell ref="P184:R184"/>
    <mergeCell ref="L186:P186"/>
    <mergeCell ref="P185:R185"/>
    <mergeCell ref="K187:L189"/>
    <mergeCell ref="N187:R187"/>
    <mergeCell ref="K193:K194"/>
    <mergeCell ref="L193:N194"/>
    <mergeCell ref="P193:R193"/>
    <mergeCell ref="N188:R188"/>
    <mergeCell ref="K191:Q191"/>
    <mergeCell ref="N189:R189"/>
    <mergeCell ref="P194:R194"/>
    <mergeCell ref="C195:G195"/>
    <mergeCell ref="B196:C198"/>
    <mergeCell ref="E196:I196"/>
    <mergeCell ref="E197:I197"/>
    <mergeCell ref="E198:I198"/>
    <mergeCell ref="L195:P195"/>
    <mergeCell ref="P202:R202"/>
    <mergeCell ref="N207:R207"/>
    <mergeCell ref="C201:I201"/>
    <mergeCell ref="C210:I210"/>
    <mergeCell ref="K209:Q209"/>
    <mergeCell ref="K196:L198"/>
    <mergeCell ref="N196:R196"/>
    <mergeCell ref="N197:R197"/>
    <mergeCell ref="L210:R210"/>
    <mergeCell ref="L211:N212"/>
    <mergeCell ref="N198:R198"/>
    <mergeCell ref="B200:H200"/>
    <mergeCell ref="B209:H209"/>
    <mergeCell ref="E207:I207"/>
    <mergeCell ref="B202:B203"/>
    <mergeCell ref="C202:E203"/>
    <mergeCell ref="G202:I202"/>
    <mergeCell ref="L201:R201"/>
    <mergeCell ref="K200:Q200"/>
    <mergeCell ref="N216:R216"/>
    <mergeCell ref="P203:R203"/>
    <mergeCell ref="P212:R212"/>
    <mergeCell ref="L204:P204"/>
    <mergeCell ref="L213:P213"/>
    <mergeCell ref="N206:R206"/>
    <mergeCell ref="N215:R215"/>
    <mergeCell ref="N214:R214"/>
    <mergeCell ref="P211:R211"/>
    <mergeCell ref="L202:N203"/>
    <mergeCell ref="C213:G213"/>
    <mergeCell ref="E205:I205"/>
    <mergeCell ref="K205:L207"/>
    <mergeCell ref="N205:R205"/>
    <mergeCell ref="E206:I206"/>
    <mergeCell ref="G203:I203"/>
    <mergeCell ref="G212:I212"/>
    <mergeCell ref="C204:G204"/>
    <mergeCell ref="C211:E212"/>
    <mergeCell ref="G211:I211"/>
    <mergeCell ref="B214:C216"/>
    <mergeCell ref="E214:I214"/>
    <mergeCell ref="E216:I216"/>
    <mergeCell ref="C219:I219"/>
    <mergeCell ref="E215:I215"/>
    <mergeCell ref="K202:K203"/>
    <mergeCell ref="K214:L216"/>
    <mergeCell ref="B205:C207"/>
    <mergeCell ref="K211:K212"/>
    <mergeCell ref="B211:B212"/>
    <mergeCell ref="B220:B221"/>
    <mergeCell ref="C220:E221"/>
    <mergeCell ref="G220:I220"/>
    <mergeCell ref="G221:I221"/>
    <mergeCell ref="C222:G222"/>
    <mergeCell ref="B218:H218"/>
    <mergeCell ref="B232:C234"/>
    <mergeCell ref="E232:I232"/>
    <mergeCell ref="E224:I224"/>
    <mergeCell ref="E233:I233"/>
    <mergeCell ref="E225:I225"/>
    <mergeCell ref="E234:I234"/>
    <mergeCell ref="B229:B230"/>
    <mergeCell ref="C229:E230"/>
    <mergeCell ref="G229:I229"/>
    <mergeCell ref="G230:I230"/>
    <mergeCell ref="L219:R219"/>
    <mergeCell ref="L228:R228"/>
    <mergeCell ref="K220:K221"/>
    <mergeCell ref="L220:N221"/>
    <mergeCell ref="P220:R220"/>
    <mergeCell ref="P221:R221"/>
    <mergeCell ref="L222:P222"/>
    <mergeCell ref="N223:R223"/>
    <mergeCell ref="L229:N230"/>
    <mergeCell ref="P229:R229"/>
    <mergeCell ref="C231:G231"/>
    <mergeCell ref="B223:C225"/>
    <mergeCell ref="E223:I223"/>
    <mergeCell ref="C228:I228"/>
    <mergeCell ref="B227:H227"/>
    <mergeCell ref="N225:R225"/>
    <mergeCell ref="N234:R234"/>
    <mergeCell ref="K232:L234"/>
    <mergeCell ref="N232:R232"/>
    <mergeCell ref="N224:R224"/>
    <mergeCell ref="N233:R233"/>
    <mergeCell ref="K227:Q227"/>
    <mergeCell ref="P230:R230"/>
    <mergeCell ref="L231:P231"/>
    <mergeCell ref="K223:L225"/>
    <mergeCell ref="K229:K230"/>
    <mergeCell ref="K2:Q2"/>
    <mergeCell ref="K20:Q20"/>
    <mergeCell ref="K38:Q38"/>
    <mergeCell ref="K56:Q56"/>
    <mergeCell ref="K52:L54"/>
    <mergeCell ref="N52:R52"/>
    <mergeCell ref="N45:R45"/>
    <mergeCell ref="N54:R54"/>
    <mergeCell ref="N53:R53"/>
    <mergeCell ref="K40:K41"/>
    <mergeCell ref="K74:Q74"/>
    <mergeCell ref="K110:Q110"/>
    <mergeCell ref="K128:Q128"/>
    <mergeCell ref="K146:Q146"/>
    <mergeCell ref="K92:Q92"/>
    <mergeCell ref="N144:R144"/>
    <mergeCell ref="N134:R134"/>
    <mergeCell ref="L129:R129"/>
    <mergeCell ref="L138:R138"/>
    <mergeCell ref="K130:K131"/>
    <mergeCell ref="T11:Z11"/>
    <mergeCell ref="U12:AA12"/>
    <mergeCell ref="T13:T14"/>
    <mergeCell ref="U13:W14"/>
    <mergeCell ref="Y13:AA13"/>
    <mergeCell ref="U33:Y33"/>
    <mergeCell ref="Y14:AA14"/>
    <mergeCell ref="U15:Y15"/>
    <mergeCell ref="T16:U18"/>
    <mergeCell ref="W16:AA16"/>
    <mergeCell ref="U6:Y6"/>
    <mergeCell ref="T7:U9"/>
    <mergeCell ref="W7:AA7"/>
    <mergeCell ref="W8:AA8"/>
    <mergeCell ref="W9:AA9"/>
    <mergeCell ref="U3:AA3"/>
    <mergeCell ref="T4:T5"/>
    <mergeCell ref="U4:W5"/>
    <mergeCell ref="Y4:AA4"/>
    <mergeCell ref="Y5:AA5"/>
    <mergeCell ref="W17:AA17"/>
    <mergeCell ref="U31:W32"/>
    <mergeCell ref="Y32:AA32"/>
    <mergeCell ref="W18:AA18"/>
    <mergeCell ref="K164:Q164"/>
    <mergeCell ref="K182:Q182"/>
    <mergeCell ref="Y40:AA40"/>
    <mergeCell ref="Y41:AA41"/>
    <mergeCell ref="U42:Y42"/>
    <mergeCell ref="U30:AA30"/>
    <mergeCell ref="W25:AA25"/>
    <mergeCell ref="W26:AA26"/>
    <mergeCell ref="W27:AA27"/>
    <mergeCell ref="T29:Z29"/>
    <mergeCell ref="U39:AA39"/>
    <mergeCell ref="T31:T32"/>
    <mergeCell ref="T43:U45"/>
    <mergeCell ref="W45:AA45"/>
    <mergeCell ref="T25:U27"/>
    <mergeCell ref="K218:Q218"/>
    <mergeCell ref="T2:Z2"/>
    <mergeCell ref="T20:Z20"/>
    <mergeCell ref="U21:AA21"/>
    <mergeCell ref="T22:T23"/>
    <mergeCell ref="U22:W23"/>
    <mergeCell ref="Y22:AA22"/>
    <mergeCell ref="U48:AA48"/>
    <mergeCell ref="T49:T50"/>
    <mergeCell ref="U49:W50"/>
    <mergeCell ref="Y49:AA49"/>
    <mergeCell ref="Y23:AA23"/>
    <mergeCell ref="Y31:AA31"/>
    <mergeCell ref="U24:Y24"/>
    <mergeCell ref="U40:W41"/>
    <mergeCell ref="W35:AA35"/>
    <mergeCell ref="W36:AA36"/>
    <mergeCell ref="T65:Z65"/>
    <mergeCell ref="W63:AA63"/>
    <mergeCell ref="Y50:AA50"/>
    <mergeCell ref="U51:Y51"/>
    <mergeCell ref="T52:U54"/>
    <mergeCell ref="W52:AA52"/>
    <mergeCell ref="W53:AA53"/>
    <mergeCell ref="W54:AA54"/>
    <mergeCell ref="U60:Y60"/>
    <mergeCell ref="T61:U63"/>
    <mergeCell ref="W61:AA61"/>
    <mergeCell ref="W62:AA62"/>
    <mergeCell ref="T34:U36"/>
    <mergeCell ref="W34:AA34"/>
    <mergeCell ref="T38:Z38"/>
    <mergeCell ref="W43:AA43"/>
    <mergeCell ref="W44:AA44"/>
    <mergeCell ref="T40:T41"/>
    <mergeCell ref="T56:Z56"/>
    <mergeCell ref="T47:Z47"/>
    <mergeCell ref="T67:T68"/>
    <mergeCell ref="U67:W68"/>
    <mergeCell ref="Y67:AA67"/>
    <mergeCell ref="Y68:AA68"/>
    <mergeCell ref="U66:AA66"/>
    <mergeCell ref="U57:AA57"/>
    <mergeCell ref="T58:T59"/>
    <mergeCell ref="U58:W59"/>
    <mergeCell ref="Y58:AA58"/>
    <mergeCell ref="Y59:AA59"/>
    <mergeCell ref="U78:Y78"/>
    <mergeCell ref="T79:U81"/>
    <mergeCell ref="U69:Y69"/>
    <mergeCell ref="T70:U72"/>
    <mergeCell ref="W70:AA70"/>
    <mergeCell ref="W71:AA71"/>
    <mergeCell ref="W72:AA72"/>
    <mergeCell ref="T74:Z74"/>
    <mergeCell ref="U75:AA75"/>
    <mergeCell ref="T76:T77"/>
    <mergeCell ref="U76:W77"/>
    <mergeCell ref="Y76:AA76"/>
    <mergeCell ref="Y77:AA77"/>
    <mergeCell ref="W88:AA88"/>
    <mergeCell ref="W89:AA89"/>
    <mergeCell ref="W79:AA79"/>
    <mergeCell ref="W80:AA80"/>
    <mergeCell ref="W81:AA81"/>
    <mergeCell ref="Y86:AA86"/>
    <mergeCell ref="U87:Y87"/>
    <mergeCell ref="T92:Z92"/>
    <mergeCell ref="W90:AA90"/>
    <mergeCell ref="T83:Z83"/>
    <mergeCell ref="W98:AA98"/>
    <mergeCell ref="W99:AA99"/>
    <mergeCell ref="U93:AA93"/>
    <mergeCell ref="U84:AA84"/>
    <mergeCell ref="T85:T86"/>
    <mergeCell ref="U85:W86"/>
    <mergeCell ref="Y85:AA85"/>
    <mergeCell ref="T88:U90"/>
    <mergeCell ref="U105:Y105"/>
    <mergeCell ref="T106:U108"/>
    <mergeCell ref="W106:AA106"/>
    <mergeCell ref="T94:T95"/>
    <mergeCell ref="U94:W95"/>
    <mergeCell ref="Y94:AA94"/>
    <mergeCell ref="Y95:AA95"/>
    <mergeCell ref="U96:Y96"/>
    <mergeCell ref="T97:U99"/>
    <mergeCell ref="T115:U117"/>
    <mergeCell ref="W115:AA115"/>
    <mergeCell ref="W116:AA116"/>
    <mergeCell ref="W97:AA97"/>
    <mergeCell ref="T101:Z101"/>
    <mergeCell ref="U102:AA102"/>
    <mergeCell ref="T103:T104"/>
    <mergeCell ref="U103:W104"/>
    <mergeCell ref="Y103:AA103"/>
    <mergeCell ref="Y104:AA104"/>
    <mergeCell ref="U111:AA111"/>
    <mergeCell ref="T112:T113"/>
    <mergeCell ref="U112:W113"/>
    <mergeCell ref="Y112:AA112"/>
    <mergeCell ref="Y113:AA113"/>
    <mergeCell ref="U114:Y114"/>
    <mergeCell ref="W117:AA117"/>
    <mergeCell ref="W107:AA107"/>
    <mergeCell ref="W108:AA108"/>
    <mergeCell ref="T110:Z110"/>
    <mergeCell ref="T121:T122"/>
    <mergeCell ref="U121:W122"/>
    <mergeCell ref="Y121:AA121"/>
    <mergeCell ref="Y122:AA122"/>
    <mergeCell ref="T119:Z119"/>
    <mergeCell ref="U120:AA120"/>
    <mergeCell ref="U123:Y123"/>
    <mergeCell ref="T124:U126"/>
    <mergeCell ref="W124:AA124"/>
    <mergeCell ref="W125:AA125"/>
    <mergeCell ref="W126:AA126"/>
    <mergeCell ref="T137:Z137"/>
    <mergeCell ref="T128:Z128"/>
    <mergeCell ref="U129:AA129"/>
    <mergeCell ref="T130:T131"/>
    <mergeCell ref="U130:W131"/>
    <mergeCell ref="Y130:AA130"/>
    <mergeCell ref="Y131:AA131"/>
    <mergeCell ref="U132:Y132"/>
    <mergeCell ref="T133:U135"/>
    <mergeCell ref="W133:AA133"/>
    <mergeCell ref="W134:AA134"/>
    <mergeCell ref="W135:AA135"/>
    <mergeCell ref="U138:AA138"/>
    <mergeCell ref="T139:T140"/>
    <mergeCell ref="U139:W140"/>
    <mergeCell ref="Y139:AA139"/>
    <mergeCell ref="Y140:AA140"/>
    <mergeCell ref="U141:Y141"/>
    <mergeCell ref="W153:AA153"/>
    <mergeCell ref="T142:U144"/>
    <mergeCell ref="W142:AA142"/>
    <mergeCell ref="W143:AA143"/>
    <mergeCell ref="W144:AA144"/>
    <mergeCell ref="T146:Z146"/>
    <mergeCell ref="U147:AA147"/>
    <mergeCell ref="T160:U162"/>
    <mergeCell ref="W160:AA160"/>
    <mergeCell ref="T148:T149"/>
    <mergeCell ref="U148:W149"/>
    <mergeCell ref="Y148:AA148"/>
    <mergeCell ref="Y149:AA149"/>
    <mergeCell ref="U150:Y150"/>
    <mergeCell ref="T151:U153"/>
    <mergeCell ref="W151:AA151"/>
    <mergeCell ref="W152:AA152"/>
    <mergeCell ref="T169:U171"/>
    <mergeCell ref="W169:AA169"/>
    <mergeCell ref="W170:AA170"/>
    <mergeCell ref="T155:Z155"/>
    <mergeCell ref="U156:AA156"/>
    <mergeCell ref="T157:T158"/>
    <mergeCell ref="U157:W158"/>
    <mergeCell ref="Y157:AA157"/>
    <mergeCell ref="Y158:AA158"/>
    <mergeCell ref="U159:Y159"/>
    <mergeCell ref="U165:AA165"/>
    <mergeCell ref="T166:T167"/>
    <mergeCell ref="U166:W167"/>
    <mergeCell ref="Y166:AA166"/>
    <mergeCell ref="Y167:AA167"/>
    <mergeCell ref="U168:Y168"/>
    <mergeCell ref="W171:AA171"/>
    <mergeCell ref="W161:AA161"/>
    <mergeCell ref="W162:AA162"/>
    <mergeCell ref="T164:Z164"/>
    <mergeCell ref="T175:T176"/>
    <mergeCell ref="U175:W176"/>
    <mergeCell ref="Y175:AA175"/>
    <mergeCell ref="Y176:AA176"/>
    <mergeCell ref="T173:Z173"/>
    <mergeCell ref="U174:AA174"/>
    <mergeCell ref="U177:Y177"/>
    <mergeCell ref="T178:U180"/>
    <mergeCell ref="W178:AA178"/>
    <mergeCell ref="W179:AA179"/>
    <mergeCell ref="W180:AA180"/>
    <mergeCell ref="T191:Z191"/>
    <mergeCell ref="T182:Z182"/>
    <mergeCell ref="U183:AA183"/>
    <mergeCell ref="T184:T185"/>
    <mergeCell ref="U184:W185"/>
    <mergeCell ref="Y184:AA184"/>
    <mergeCell ref="Y185:AA185"/>
    <mergeCell ref="U186:Y186"/>
    <mergeCell ref="T187:U189"/>
    <mergeCell ref="W187:AA187"/>
    <mergeCell ref="W188:AA188"/>
    <mergeCell ref="W189:AA189"/>
    <mergeCell ref="U192:AA192"/>
    <mergeCell ref="T193:T194"/>
    <mergeCell ref="U193:W194"/>
    <mergeCell ref="Y193:AA193"/>
    <mergeCell ref="Y194:AA194"/>
    <mergeCell ref="U195:Y195"/>
    <mergeCell ref="W206:AA206"/>
    <mergeCell ref="W207:AA207"/>
    <mergeCell ref="T196:U198"/>
    <mergeCell ref="W196:AA196"/>
    <mergeCell ref="W197:AA197"/>
    <mergeCell ref="W198:AA198"/>
    <mergeCell ref="T200:Z200"/>
    <mergeCell ref="U201:AA201"/>
    <mergeCell ref="U213:Y213"/>
    <mergeCell ref="T214:U216"/>
    <mergeCell ref="W214:AA214"/>
    <mergeCell ref="T202:T203"/>
    <mergeCell ref="U202:W203"/>
    <mergeCell ref="Y202:AA202"/>
    <mergeCell ref="Y203:AA203"/>
    <mergeCell ref="U204:Y204"/>
    <mergeCell ref="T205:U207"/>
    <mergeCell ref="W205:AA205"/>
    <mergeCell ref="T209:Z209"/>
    <mergeCell ref="U210:AA210"/>
    <mergeCell ref="T211:T212"/>
    <mergeCell ref="U211:W212"/>
    <mergeCell ref="Y211:AA211"/>
    <mergeCell ref="Y212:AA212"/>
    <mergeCell ref="T220:T221"/>
    <mergeCell ref="U220:W221"/>
    <mergeCell ref="Y220:AA220"/>
    <mergeCell ref="Y221:AA221"/>
    <mergeCell ref="U222:Y222"/>
    <mergeCell ref="T223:U225"/>
    <mergeCell ref="W223:AA223"/>
    <mergeCell ref="W215:AA215"/>
    <mergeCell ref="W216:AA216"/>
    <mergeCell ref="T218:Z218"/>
    <mergeCell ref="T229:T230"/>
    <mergeCell ref="U229:W230"/>
    <mergeCell ref="Y229:AA229"/>
    <mergeCell ref="Y230:AA230"/>
    <mergeCell ref="T227:Z227"/>
    <mergeCell ref="U228:AA228"/>
    <mergeCell ref="U219:AA219"/>
    <mergeCell ref="U231:Y231"/>
    <mergeCell ref="T232:U234"/>
    <mergeCell ref="W232:AA232"/>
    <mergeCell ref="W233:AA233"/>
    <mergeCell ref="W234:AA234"/>
    <mergeCell ref="W224:AA224"/>
    <mergeCell ref="W225:AA225"/>
  </mergeCells>
  <conditionalFormatting sqref="L75:R75 C84:I84 L93:R93 C102:I102 L111:R111 C120:I120 L129:R129 C138:I138 L147:R147 C156:I156 L165:R165 C174:I174 L183:R183 C192:I192 L201:R201 C210:I210 L219:R219 C228:I228 L228:R228 C219:I219 L210:R210 C201:I201 L192:R192 C183:I183 L174:R174 C165:I165 L156:R156 C147:I147 L138:R138 C129:I129 L120:R120 C111:I111 L102:R102 C93:I93 L84:R84 C75:I75 L57:R57 C66:I66 L66:R66 C57:I57 C48:I48 L39:R39 L48:R48 C39:I39 C30 L21:R21 L30:R30 C21 C12:I12 U228:AA228 U3:AA3 L12:R12 C3:I3 U12:AA12 U21:AA21 U30:AA30 U39:AA39 U48:AA48 U57:AA57 U66:AA66 U75:AA75 U84:AA84 U93:AA93 U102:AA102 U111:AA111 U120:AA120 U129:AA129 U138:AA138 U147:AA147 U156:AA156 U165:AA165 U174:AA174 U183:AA183 U192:AA192 U201:AA201 U210:AA210 U219:AA219 L3:R3">
    <cfRule type="cellIs" priority="128" dxfId="0" operator="equal" stopIfTrue="1">
      <formula>0</formula>
    </cfRule>
  </conditionalFormatting>
  <printOptions/>
  <pageMargins left="0.71" right="0.25" top="1" bottom="1" header="0.3" footer="0.3"/>
  <pageSetup horizontalDpi="600" verticalDpi="600" orientation="landscape" paperSize="13" r:id="rId2"/>
  <rowBreaks count="12" manualBreakCount="12">
    <brk id="18" max="255" man="1"/>
    <brk id="36" max="255" man="1"/>
    <brk id="54" max="255" man="1"/>
    <brk id="72" max="255" man="1"/>
    <brk id="90" max="255" man="1"/>
    <brk id="108" max="255" man="1"/>
    <brk id="126" max="255" man="1"/>
    <brk id="144" max="255" man="1"/>
    <brk id="162" max="255" man="1"/>
    <brk id="180" max="255" man="1"/>
    <brk id="198" max="255" man="1"/>
    <brk id="216" max="255" man="1"/>
  </rowBreaks>
  <colBreaks count="1" manualBreakCount="1">
    <brk id="19" max="2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9" tint="0.39998000860214233"/>
  </sheetPr>
  <dimension ref="B2:T14"/>
  <sheetViews>
    <sheetView zoomScale="115" zoomScaleNormal="115" zoomScaleSheetLayoutView="115" zoomScalePageLayoutView="0" workbookViewId="0" topLeftCell="A1">
      <selection activeCell="S22" sqref="S22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0.00390625" style="0" customWidth="1"/>
    <col min="4" max="4" width="2.421875" style="0" customWidth="1"/>
    <col min="5" max="5" width="1.1484375" style="0" customWidth="1"/>
    <col min="6" max="7" width="5.140625" style="0" customWidth="1"/>
    <col min="8" max="8" width="1.1484375" style="0" customWidth="1"/>
    <col min="9" max="10" width="6.140625" style="0" customWidth="1"/>
    <col min="11" max="11" width="3.57421875" style="0" customWidth="1"/>
    <col min="12" max="12" width="11.140625" style="0" customWidth="1"/>
    <col min="13" max="13" width="10.00390625" style="0" customWidth="1"/>
    <col min="14" max="14" width="2.421875" style="0" customWidth="1"/>
    <col min="15" max="15" width="1.1484375" style="0" customWidth="1"/>
    <col min="16" max="17" width="5.140625" style="0" customWidth="1"/>
    <col min="18" max="18" width="1.1484375" style="0" customWidth="1"/>
    <col min="19" max="20" width="6.140625" style="0" customWidth="1"/>
    <col min="21" max="21" width="2.140625" style="0" customWidth="1"/>
    <col min="24" max="24" width="7.421875" style="0" customWidth="1"/>
  </cols>
  <sheetData>
    <row r="1" ht="14.25" customHeight="1" thickBot="1"/>
    <row r="2" spans="2:20" ht="17.25" customHeight="1">
      <c r="B2" s="435" t="s">
        <v>96</v>
      </c>
      <c r="C2" s="436"/>
      <c r="D2" s="436"/>
      <c r="E2" s="436"/>
      <c r="F2" s="436"/>
      <c r="G2" s="436"/>
      <c r="H2" s="436"/>
      <c r="I2" s="436"/>
      <c r="J2" s="437"/>
      <c r="K2" s="55"/>
      <c r="L2" s="435" t="s">
        <v>96</v>
      </c>
      <c r="M2" s="436"/>
      <c r="N2" s="436"/>
      <c r="O2" s="436"/>
      <c r="P2" s="436"/>
      <c r="Q2" s="436"/>
      <c r="R2" s="436"/>
      <c r="S2" s="436"/>
      <c r="T2" s="437"/>
    </row>
    <row r="3" spans="2:20" ht="16.5" customHeight="1">
      <c r="B3" s="128" t="s">
        <v>123</v>
      </c>
      <c r="C3" s="419" t="s">
        <v>118</v>
      </c>
      <c r="D3" s="416"/>
      <c r="E3" s="416"/>
      <c r="F3" s="416"/>
      <c r="G3" s="416"/>
      <c r="H3" s="416"/>
      <c r="I3" s="416"/>
      <c r="J3" s="420"/>
      <c r="K3" s="55"/>
      <c r="L3" s="128" t="s">
        <v>123</v>
      </c>
      <c r="M3" s="419" t="s">
        <v>122</v>
      </c>
      <c r="N3" s="416"/>
      <c r="O3" s="416"/>
      <c r="P3" s="416"/>
      <c r="Q3" s="416"/>
      <c r="R3" s="416"/>
      <c r="S3" s="416"/>
      <c r="T3" s="420"/>
    </row>
    <row r="4" spans="2:20" ht="18" customHeight="1">
      <c r="B4" s="137" t="s">
        <v>124</v>
      </c>
      <c r="C4" s="423" t="s">
        <v>125</v>
      </c>
      <c r="D4" s="421"/>
      <c r="E4" s="129" t="s">
        <v>119</v>
      </c>
      <c r="F4" s="438" t="s">
        <v>126</v>
      </c>
      <c r="G4" s="438"/>
      <c r="H4" s="130" t="s">
        <v>120</v>
      </c>
      <c r="I4" s="421" t="s">
        <v>127</v>
      </c>
      <c r="J4" s="422"/>
      <c r="K4" s="55"/>
      <c r="L4" s="137" t="s">
        <v>124</v>
      </c>
      <c r="M4" s="423" t="s">
        <v>125</v>
      </c>
      <c r="N4" s="421"/>
      <c r="O4" s="129" t="s">
        <v>119</v>
      </c>
      <c r="P4" s="438" t="s">
        <v>126</v>
      </c>
      <c r="Q4" s="438"/>
      <c r="R4" s="130" t="s">
        <v>120</v>
      </c>
      <c r="S4" s="421" t="s">
        <v>127</v>
      </c>
      <c r="T4" s="422"/>
    </row>
    <row r="5" spans="2:20" ht="20.25" customHeight="1">
      <c r="B5" s="136"/>
      <c r="C5" s="414" t="e">
        <f>VLOOKUP(B5,'申込用紙（女子）'!$B$8:$F$33,2,1)</f>
        <v>#N/A</v>
      </c>
      <c r="D5" s="415"/>
      <c r="E5" s="131" t="s">
        <v>121</v>
      </c>
      <c r="F5" s="416" t="e">
        <f>VLOOKUP(B5,'申込用紙（女子）'!$B$8:$F$33,3,1)</f>
        <v>#N/A</v>
      </c>
      <c r="G5" s="416"/>
      <c r="H5" s="132" t="s">
        <v>120</v>
      </c>
      <c r="I5" s="417" t="e">
        <f>VLOOKUP(B5,'申込用紙（女子）'!$B$8:$G$33,5,1)</f>
        <v>#N/A</v>
      </c>
      <c r="J5" s="418"/>
      <c r="K5" s="55"/>
      <c r="L5" s="136"/>
      <c r="M5" s="414" t="e">
        <f>VLOOKUP(L5,'申込用紙（女子）'!$B$8:$F$33,2,1)</f>
        <v>#N/A</v>
      </c>
      <c r="N5" s="415"/>
      <c r="O5" s="131" t="s">
        <v>121</v>
      </c>
      <c r="P5" s="416" t="e">
        <f>VLOOKUP(L5,'申込用紙（女子）'!$B$8:$F$33,3,1)</f>
        <v>#N/A</v>
      </c>
      <c r="Q5" s="416"/>
      <c r="R5" s="132" t="s">
        <v>120</v>
      </c>
      <c r="S5" s="417" t="e">
        <f>VLOOKUP(L5,'申込用紙（女子）'!$B$8:$G$33,5,1)</f>
        <v>#N/A</v>
      </c>
      <c r="T5" s="418"/>
    </row>
    <row r="6" spans="2:20" ht="20.25" customHeight="1">
      <c r="B6" s="136"/>
      <c r="C6" s="414" t="e">
        <f>VLOOKUP(B6,'申込用紙（女子）'!$B$8:$F$33,2,1)</f>
        <v>#N/A</v>
      </c>
      <c r="D6" s="415"/>
      <c r="E6" s="131" t="s">
        <v>121</v>
      </c>
      <c r="F6" s="416" t="e">
        <f>VLOOKUP(B6,'申込用紙（女子）'!$B$8:$F$33,3,1)</f>
        <v>#N/A</v>
      </c>
      <c r="G6" s="416"/>
      <c r="H6" s="132" t="s">
        <v>120</v>
      </c>
      <c r="I6" s="417" t="e">
        <f>VLOOKUP(B6,'申込用紙（女子）'!$B$8:$G$33,5,1)</f>
        <v>#N/A</v>
      </c>
      <c r="J6" s="418"/>
      <c r="K6" s="55"/>
      <c r="L6" s="136"/>
      <c r="M6" s="414" t="e">
        <f>VLOOKUP(L6,'申込用紙（女子）'!$B$8:$F$33,2,1)</f>
        <v>#N/A</v>
      </c>
      <c r="N6" s="415"/>
      <c r="O6" s="131" t="s">
        <v>121</v>
      </c>
      <c r="P6" s="416" t="e">
        <f>VLOOKUP(L6,'申込用紙（女子）'!$B$8:$F$33,3,1)</f>
        <v>#N/A</v>
      </c>
      <c r="Q6" s="416"/>
      <c r="R6" s="132" t="s">
        <v>120</v>
      </c>
      <c r="S6" s="417" t="e">
        <f>VLOOKUP(L6,'申込用紙（女子）'!$B$8:$G$33,5,1)</f>
        <v>#N/A</v>
      </c>
      <c r="T6" s="418"/>
    </row>
    <row r="7" spans="2:20" ht="20.25" customHeight="1">
      <c r="B7" s="136"/>
      <c r="C7" s="414" t="e">
        <f>VLOOKUP(B7,'申込用紙（女子）'!$B$8:$F$33,2,1)</f>
        <v>#N/A</v>
      </c>
      <c r="D7" s="415"/>
      <c r="E7" s="131" t="s">
        <v>121</v>
      </c>
      <c r="F7" s="416" t="e">
        <f>VLOOKUP(B7,'申込用紙（女子）'!$B$8:$F$33,3,1)</f>
        <v>#N/A</v>
      </c>
      <c r="G7" s="416"/>
      <c r="H7" s="132" t="s">
        <v>120</v>
      </c>
      <c r="I7" s="417" t="e">
        <f>VLOOKUP(B7,'申込用紙（女子）'!$B$8:$G$33,5,1)</f>
        <v>#N/A</v>
      </c>
      <c r="J7" s="418"/>
      <c r="K7" s="55"/>
      <c r="L7" s="136"/>
      <c r="M7" s="414" t="e">
        <f>VLOOKUP(L7,'申込用紙（女子）'!$B$8:$F$33,2,1)</f>
        <v>#N/A</v>
      </c>
      <c r="N7" s="415"/>
      <c r="O7" s="131" t="s">
        <v>121</v>
      </c>
      <c r="P7" s="416" t="e">
        <f>VLOOKUP(L7,'申込用紙（女子）'!$B$8:$F$33,3,1)</f>
        <v>#N/A</v>
      </c>
      <c r="Q7" s="416"/>
      <c r="R7" s="132" t="s">
        <v>120</v>
      </c>
      <c r="S7" s="417" t="e">
        <f>VLOOKUP(L7,'申込用紙（女子）'!$B$8:$G$33,5,1)</f>
        <v>#N/A</v>
      </c>
      <c r="T7" s="418"/>
    </row>
    <row r="8" spans="2:20" ht="20.25" customHeight="1">
      <c r="B8" s="136"/>
      <c r="C8" s="414" t="e">
        <f>VLOOKUP(B8,'申込用紙（女子）'!$B$8:$F$33,2,1)</f>
        <v>#N/A</v>
      </c>
      <c r="D8" s="415"/>
      <c r="E8" s="131" t="s">
        <v>121</v>
      </c>
      <c r="F8" s="416" t="e">
        <f>VLOOKUP(B8,'申込用紙（女子）'!$B$8:$F$33,3,1)</f>
        <v>#N/A</v>
      </c>
      <c r="G8" s="416"/>
      <c r="H8" s="132" t="s">
        <v>120</v>
      </c>
      <c r="I8" s="417" t="e">
        <f>VLOOKUP(B8,'申込用紙（女子）'!$B$8:$G$33,5,1)</f>
        <v>#N/A</v>
      </c>
      <c r="J8" s="418"/>
      <c r="K8" s="55"/>
      <c r="L8" s="136"/>
      <c r="M8" s="414" t="e">
        <f>VLOOKUP(L8,'申込用紙（女子）'!$B$8:$F$33,2,1)</f>
        <v>#N/A</v>
      </c>
      <c r="N8" s="415"/>
      <c r="O8" s="131" t="s">
        <v>121</v>
      </c>
      <c r="P8" s="416" t="e">
        <f>VLOOKUP(L8,'申込用紙（女子）'!$B$8:$F$33,3,1)</f>
        <v>#N/A</v>
      </c>
      <c r="Q8" s="416"/>
      <c r="R8" s="132" t="s">
        <v>120</v>
      </c>
      <c r="S8" s="417" t="e">
        <f>VLOOKUP(L8,'申込用紙（女子）'!$B$8:$G$33,5,1)</f>
        <v>#N/A</v>
      </c>
      <c r="T8" s="418"/>
    </row>
    <row r="9" spans="2:20" ht="20.25" customHeight="1">
      <c r="B9" s="136"/>
      <c r="C9" s="414" t="e">
        <f>VLOOKUP(B9,'申込用紙（女子）'!$B$8:$F$33,2,1)</f>
        <v>#N/A</v>
      </c>
      <c r="D9" s="415"/>
      <c r="E9" s="131" t="s">
        <v>121</v>
      </c>
      <c r="F9" s="416" t="e">
        <f>VLOOKUP(B9,'申込用紙（女子）'!$B$8:$F$33,3,1)</f>
        <v>#N/A</v>
      </c>
      <c r="G9" s="416"/>
      <c r="H9" s="132" t="s">
        <v>120</v>
      </c>
      <c r="I9" s="417" t="e">
        <f>VLOOKUP(B9,'申込用紙（女子）'!$B$8:$G$33,5,1)</f>
        <v>#N/A</v>
      </c>
      <c r="J9" s="418"/>
      <c r="K9" s="55"/>
      <c r="L9" s="136"/>
      <c r="M9" s="414" t="e">
        <f>VLOOKUP(L9,'申込用紙（女子）'!$B$8:$F$33,2,1)</f>
        <v>#N/A</v>
      </c>
      <c r="N9" s="415"/>
      <c r="O9" s="131" t="s">
        <v>121</v>
      </c>
      <c r="P9" s="416" t="e">
        <f>VLOOKUP(L9,'申込用紙（女子）'!$B$8:$F$33,3,1)</f>
        <v>#N/A</v>
      </c>
      <c r="Q9" s="416"/>
      <c r="R9" s="132" t="s">
        <v>120</v>
      </c>
      <c r="S9" s="417" t="e">
        <f>VLOOKUP(L9,'申込用紙（女子）'!$B$8:$G$33,5,1)</f>
        <v>#N/A</v>
      </c>
      <c r="T9" s="418"/>
    </row>
    <row r="10" spans="2:20" ht="20.25" customHeight="1">
      <c r="B10" s="136"/>
      <c r="C10" s="414" t="e">
        <f>VLOOKUP(B10,'申込用紙（女子）'!$B$8:$F$33,2,1)</f>
        <v>#N/A</v>
      </c>
      <c r="D10" s="415"/>
      <c r="E10" s="131" t="s">
        <v>121</v>
      </c>
      <c r="F10" s="416" t="e">
        <f>VLOOKUP(B10,'申込用紙（女子）'!$B$8:$F$33,3,1)</f>
        <v>#N/A</v>
      </c>
      <c r="G10" s="416"/>
      <c r="H10" s="132" t="s">
        <v>120</v>
      </c>
      <c r="I10" s="417" t="e">
        <f>VLOOKUP(B10,'申込用紙（女子）'!$B$8:$G$33,5,1)</f>
        <v>#N/A</v>
      </c>
      <c r="J10" s="418"/>
      <c r="K10" s="55"/>
      <c r="L10" s="136"/>
      <c r="M10" s="414" t="e">
        <f>VLOOKUP(L10,'申込用紙（女子）'!$B$8:$F$33,2,1)</f>
        <v>#N/A</v>
      </c>
      <c r="N10" s="415"/>
      <c r="O10" s="131" t="s">
        <v>121</v>
      </c>
      <c r="P10" s="416" t="e">
        <f>VLOOKUP(L10,'申込用紙（女子）'!$B$8:$F$33,3,1)</f>
        <v>#N/A</v>
      </c>
      <c r="Q10" s="416"/>
      <c r="R10" s="132" t="s">
        <v>120</v>
      </c>
      <c r="S10" s="417" t="e">
        <f>VLOOKUP(L10,'申込用紙（女子）'!$B$8:$G$33,5,1)</f>
        <v>#N/A</v>
      </c>
      <c r="T10" s="418"/>
    </row>
    <row r="11" spans="2:20" ht="18.75" customHeight="1">
      <c r="B11" s="128" t="s">
        <v>128</v>
      </c>
      <c r="C11" s="429">
        <f>'申込用紙（女子）'!$D$3</f>
        <v>0</v>
      </c>
      <c r="D11" s="429"/>
      <c r="E11" s="429"/>
      <c r="F11" s="429"/>
      <c r="G11" s="429"/>
      <c r="H11" s="429"/>
      <c r="I11" s="429"/>
      <c r="J11" s="430"/>
      <c r="K11" s="55"/>
      <c r="L11" s="128" t="s">
        <v>128</v>
      </c>
      <c r="M11" s="429">
        <f>'申込用紙（女子）'!$D$3</f>
        <v>0</v>
      </c>
      <c r="N11" s="429"/>
      <c r="O11" s="429"/>
      <c r="P11" s="429"/>
      <c r="Q11" s="429"/>
      <c r="R11" s="429"/>
      <c r="S11" s="429"/>
      <c r="T11" s="430"/>
    </row>
    <row r="12" spans="2:20" ht="11.25" customHeight="1">
      <c r="B12" s="424" t="s">
        <v>80</v>
      </c>
      <c r="C12" s="133" t="s">
        <v>113</v>
      </c>
      <c r="D12" s="427"/>
      <c r="E12" s="427"/>
      <c r="F12" s="427"/>
      <c r="G12" s="427"/>
      <c r="H12" s="427"/>
      <c r="I12" s="427"/>
      <c r="J12" s="428"/>
      <c r="K12" s="55"/>
      <c r="L12" s="424" t="s">
        <v>80</v>
      </c>
      <c r="M12" s="133" t="s">
        <v>113</v>
      </c>
      <c r="N12" s="427"/>
      <c r="O12" s="427"/>
      <c r="P12" s="427"/>
      <c r="Q12" s="427"/>
      <c r="R12" s="427"/>
      <c r="S12" s="427"/>
      <c r="T12" s="428"/>
    </row>
    <row r="13" spans="2:20" ht="11.25" customHeight="1">
      <c r="B13" s="425"/>
      <c r="C13" s="134" t="s">
        <v>81</v>
      </c>
      <c r="D13" s="431"/>
      <c r="E13" s="431"/>
      <c r="F13" s="431"/>
      <c r="G13" s="431"/>
      <c r="H13" s="431"/>
      <c r="I13" s="431"/>
      <c r="J13" s="432"/>
      <c r="K13" s="55"/>
      <c r="L13" s="425"/>
      <c r="M13" s="134" t="s">
        <v>81</v>
      </c>
      <c r="N13" s="431"/>
      <c r="O13" s="431"/>
      <c r="P13" s="431"/>
      <c r="Q13" s="431"/>
      <c r="R13" s="431"/>
      <c r="S13" s="431"/>
      <c r="T13" s="432"/>
    </row>
    <row r="14" spans="2:20" ht="11.25" customHeight="1" thickBot="1">
      <c r="B14" s="426"/>
      <c r="C14" s="135" t="s">
        <v>82</v>
      </c>
      <c r="D14" s="433"/>
      <c r="E14" s="433"/>
      <c r="F14" s="433"/>
      <c r="G14" s="433"/>
      <c r="H14" s="433"/>
      <c r="I14" s="433"/>
      <c r="J14" s="434"/>
      <c r="K14" s="55"/>
      <c r="L14" s="426"/>
      <c r="M14" s="135" t="s">
        <v>82</v>
      </c>
      <c r="N14" s="433"/>
      <c r="O14" s="433"/>
      <c r="P14" s="433"/>
      <c r="Q14" s="433"/>
      <c r="R14" s="433"/>
      <c r="S14" s="433"/>
      <c r="T14" s="434"/>
    </row>
  </sheetData>
  <sheetProtection/>
  <mergeCells count="56">
    <mergeCell ref="L2:T2"/>
    <mergeCell ref="M4:N4"/>
    <mergeCell ref="N13:T13"/>
    <mergeCell ref="N14:T14"/>
    <mergeCell ref="P10:Q10"/>
    <mergeCell ref="S10:T10"/>
    <mergeCell ref="M10:N10"/>
    <mergeCell ref="M5:N5"/>
    <mergeCell ref="M8:N8"/>
    <mergeCell ref="M7:N7"/>
    <mergeCell ref="B2:J2"/>
    <mergeCell ref="P8:Q8"/>
    <mergeCell ref="S8:T8"/>
    <mergeCell ref="P9:Q9"/>
    <mergeCell ref="S9:T9"/>
    <mergeCell ref="P4:Q4"/>
    <mergeCell ref="M3:T3"/>
    <mergeCell ref="S4:T4"/>
    <mergeCell ref="F4:G4"/>
    <mergeCell ref="P5:Q5"/>
    <mergeCell ref="B12:B14"/>
    <mergeCell ref="D12:J12"/>
    <mergeCell ref="M9:N9"/>
    <mergeCell ref="M11:T11"/>
    <mergeCell ref="L12:L14"/>
    <mergeCell ref="N12:T12"/>
    <mergeCell ref="C11:J11"/>
    <mergeCell ref="D13:J13"/>
    <mergeCell ref="D14:J14"/>
    <mergeCell ref="C9:D9"/>
    <mergeCell ref="P7:Q7"/>
    <mergeCell ref="S7:T7"/>
    <mergeCell ref="I6:J6"/>
    <mergeCell ref="S5:T5"/>
    <mergeCell ref="M6:N6"/>
    <mergeCell ref="P6:Q6"/>
    <mergeCell ref="S6:T6"/>
    <mergeCell ref="I7:J7"/>
    <mergeCell ref="C3:J3"/>
    <mergeCell ref="I4:J4"/>
    <mergeCell ref="C4:D4"/>
    <mergeCell ref="I5:J5"/>
    <mergeCell ref="C5:D5"/>
    <mergeCell ref="F5:G5"/>
    <mergeCell ref="I8:J8"/>
    <mergeCell ref="I9:J9"/>
    <mergeCell ref="I10:J10"/>
    <mergeCell ref="F8:G8"/>
    <mergeCell ref="F7:G7"/>
    <mergeCell ref="F6:G6"/>
    <mergeCell ref="C6:D6"/>
    <mergeCell ref="C7:D7"/>
    <mergeCell ref="C8:D8"/>
    <mergeCell ref="F9:G9"/>
    <mergeCell ref="C10:D10"/>
    <mergeCell ref="F10:G10"/>
  </mergeCells>
  <printOptions/>
  <pageMargins left="0.7086614173228347" right="0.2362204724409449" top="0.7480314960629921" bottom="0.7480314960629921" header="0.31496062992125984" footer="0.31496062992125984"/>
  <pageSetup errors="blank" orientation="landscape" paperSiz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2:M33"/>
  <sheetViews>
    <sheetView zoomScale="75" zoomScaleNormal="75" zoomScalePageLayoutView="0" workbookViewId="0" topLeftCell="A1">
      <selection activeCell="P20" sqref="P20"/>
    </sheetView>
  </sheetViews>
  <sheetFormatPr defaultColWidth="9.140625" defaultRowHeight="15"/>
  <cols>
    <col min="1" max="1" width="8.140625" style="0" customWidth="1"/>
    <col min="2" max="2" width="3.57421875" style="0" customWidth="1"/>
    <col min="3" max="3" width="9.57421875" style="0" customWidth="1"/>
    <col min="4" max="4" width="2.8515625" style="0" customWidth="1"/>
    <col min="6" max="6" width="2.57421875" style="0" customWidth="1"/>
    <col min="7" max="7" width="9.8515625" style="0" customWidth="1"/>
    <col min="8" max="8" width="6.8515625" style="0" customWidth="1"/>
    <col min="9" max="10" width="7.57421875" style="0" customWidth="1"/>
    <col min="11" max="12" width="3.57421875" style="0" customWidth="1"/>
  </cols>
  <sheetData>
    <row r="2" spans="2:11" s="64" customFormat="1" ht="18.75" customHeight="1">
      <c r="B2" s="447" t="s">
        <v>97</v>
      </c>
      <c r="C2" s="447"/>
      <c r="D2" s="447"/>
      <c r="E2" s="447"/>
      <c r="F2" s="63"/>
      <c r="G2" s="63"/>
      <c r="H2" s="63"/>
      <c r="I2" s="63"/>
      <c r="J2" s="63"/>
      <c r="K2" s="63"/>
    </row>
    <row r="3" spans="2:11" s="64" customFormat="1" ht="18.75" customHeight="1">
      <c r="B3" s="448" t="s">
        <v>98</v>
      </c>
      <c r="C3" s="448"/>
      <c r="D3" s="448"/>
      <c r="E3" s="448"/>
      <c r="F3" s="448"/>
      <c r="G3" s="448"/>
      <c r="H3" s="448"/>
      <c r="I3" s="448"/>
      <c r="J3" s="448"/>
      <c r="K3" s="448"/>
    </row>
    <row r="6" spans="2:13" ht="14.25" customHeight="1" thickBot="1">
      <c r="B6" s="52"/>
      <c r="C6" s="8"/>
      <c r="D6" s="8"/>
      <c r="E6" s="8"/>
      <c r="F6" s="8"/>
      <c r="G6" s="8"/>
      <c r="H6" s="8"/>
      <c r="I6" s="8"/>
      <c r="J6" s="8"/>
      <c r="K6" s="53"/>
      <c r="M6" s="440" t="s">
        <v>99</v>
      </c>
    </row>
    <row r="7" spans="2:13" ht="30" customHeight="1">
      <c r="B7" s="54"/>
      <c r="C7" s="467" t="s">
        <v>87</v>
      </c>
      <c r="D7" s="468"/>
      <c r="E7" s="468"/>
      <c r="F7" s="468"/>
      <c r="G7" s="468"/>
      <c r="H7" s="468"/>
      <c r="I7" s="468"/>
      <c r="J7" s="469"/>
      <c r="K7" s="55"/>
      <c r="M7" s="440"/>
    </row>
    <row r="8" spans="2:13" ht="37.5" customHeight="1">
      <c r="B8" s="54"/>
      <c r="C8" s="65" t="s">
        <v>84</v>
      </c>
      <c r="D8" s="315"/>
      <c r="E8" s="315"/>
      <c r="F8" s="315"/>
      <c r="G8" s="315"/>
      <c r="H8" s="315"/>
      <c r="I8" s="315"/>
      <c r="J8" s="316"/>
      <c r="K8" s="55"/>
      <c r="M8" s="440"/>
    </row>
    <row r="9" spans="2:13" ht="15" customHeight="1">
      <c r="B9" s="54"/>
      <c r="C9" s="470" t="s">
        <v>91</v>
      </c>
      <c r="D9" s="315"/>
      <c r="E9" s="315"/>
      <c r="F9" s="315"/>
      <c r="G9" s="59" t="s">
        <v>92</v>
      </c>
      <c r="H9" s="471"/>
      <c r="I9" s="471"/>
      <c r="J9" s="472"/>
      <c r="K9" s="55"/>
      <c r="M9" s="440"/>
    </row>
    <row r="10" spans="2:13" ht="30" customHeight="1">
      <c r="B10" s="54"/>
      <c r="C10" s="470"/>
      <c r="D10" s="315"/>
      <c r="E10" s="315"/>
      <c r="F10" s="315"/>
      <c r="G10" s="60" t="s">
        <v>85</v>
      </c>
      <c r="H10" s="473"/>
      <c r="I10" s="473"/>
      <c r="J10" s="474"/>
      <c r="K10" s="55"/>
      <c r="M10" s="440"/>
    </row>
    <row r="11" spans="2:13" ht="37.5" customHeight="1">
      <c r="B11" s="54"/>
      <c r="C11" s="65" t="s">
        <v>83</v>
      </c>
      <c r="D11" s="315"/>
      <c r="E11" s="315"/>
      <c r="F11" s="315"/>
      <c r="G11" s="315"/>
      <c r="H11" s="315"/>
      <c r="I11" s="58" t="s">
        <v>86</v>
      </c>
      <c r="J11" s="66"/>
      <c r="K11" s="55"/>
      <c r="M11" s="440"/>
    </row>
    <row r="12" spans="2:13" ht="22.5" customHeight="1">
      <c r="B12" s="54"/>
      <c r="C12" s="454" t="s">
        <v>80</v>
      </c>
      <c r="D12" s="455"/>
      <c r="E12" s="61" t="s">
        <v>93</v>
      </c>
      <c r="F12" s="461"/>
      <c r="G12" s="461"/>
      <c r="H12" s="461"/>
      <c r="I12" s="461"/>
      <c r="J12" s="462"/>
      <c r="K12" s="55"/>
      <c r="M12" s="440"/>
    </row>
    <row r="13" spans="2:13" ht="22.5" customHeight="1">
      <c r="B13" s="54"/>
      <c r="C13" s="457"/>
      <c r="D13" s="458"/>
      <c r="E13" s="62" t="s">
        <v>81</v>
      </c>
      <c r="F13" s="463"/>
      <c r="G13" s="463"/>
      <c r="H13" s="463"/>
      <c r="I13" s="463"/>
      <c r="J13" s="464"/>
      <c r="K13" s="55"/>
      <c r="M13" s="440"/>
    </row>
    <row r="14" spans="2:13" ht="22.5" customHeight="1" thickBot="1">
      <c r="B14" s="54"/>
      <c r="C14" s="459"/>
      <c r="D14" s="460"/>
      <c r="E14" s="67" t="s">
        <v>82</v>
      </c>
      <c r="F14" s="465"/>
      <c r="G14" s="465"/>
      <c r="H14" s="465"/>
      <c r="I14" s="465"/>
      <c r="J14" s="466"/>
      <c r="K14" s="55"/>
      <c r="M14" s="440"/>
    </row>
    <row r="15" spans="2:13" ht="57.75" customHeight="1">
      <c r="B15" s="56"/>
      <c r="C15" s="9"/>
      <c r="D15" s="9"/>
      <c r="E15" s="9"/>
      <c r="F15" s="9"/>
      <c r="G15" s="9"/>
      <c r="H15" s="9"/>
      <c r="I15" s="9"/>
      <c r="J15" s="9"/>
      <c r="K15" s="57"/>
      <c r="M15" s="440"/>
    </row>
    <row r="16" ht="13.5">
      <c r="M16" s="440"/>
    </row>
    <row r="18" spans="2:13" ht="18.75" customHeight="1" thickBot="1">
      <c r="B18" s="52"/>
      <c r="C18" s="8"/>
      <c r="D18" s="8"/>
      <c r="E18" s="8"/>
      <c r="F18" s="8"/>
      <c r="G18" s="8"/>
      <c r="H18" s="8"/>
      <c r="I18" s="8"/>
      <c r="J18" s="8"/>
      <c r="K18" s="53"/>
      <c r="M18" s="439" t="s">
        <v>100</v>
      </c>
    </row>
    <row r="19" spans="2:13" ht="22.5" customHeight="1">
      <c r="B19" s="54"/>
      <c r="C19" s="322" t="s">
        <v>96</v>
      </c>
      <c r="D19" s="323"/>
      <c r="E19" s="323"/>
      <c r="F19" s="323"/>
      <c r="G19" s="323"/>
      <c r="H19" s="323"/>
      <c r="I19" s="323"/>
      <c r="J19" s="324"/>
      <c r="K19" s="55"/>
      <c r="M19" s="439"/>
    </row>
    <row r="20" spans="2:13" ht="18.75" customHeight="1">
      <c r="B20" s="54"/>
      <c r="C20" s="441" t="s">
        <v>84</v>
      </c>
      <c r="D20" s="317"/>
      <c r="E20" s="442"/>
      <c r="F20" s="317"/>
      <c r="G20" s="317"/>
      <c r="H20" s="317"/>
      <c r="I20" s="317"/>
      <c r="J20" s="326"/>
      <c r="K20" s="55"/>
      <c r="M20" s="439"/>
    </row>
    <row r="21" spans="2:13" ht="11.25" customHeight="1">
      <c r="B21" s="54"/>
      <c r="C21" s="454" t="s">
        <v>88</v>
      </c>
      <c r="D21" s="455"/>
      <c r="E21" s="451" t="s">
        <v>89</v>
      </c>
      <c r="F21" s="452"/>
      <c r="G21" s="452"/>
      <c r="H21" s="453"/>
      <c r="I21" s="443" t="s">
        <v>95</v>
      </c>
      <c r="J21" s="444"/>
      <c r="K21" s="55"/>
      <c r="M21" s="439"/>
    </row>
    <row r="22" spans="2:13" ht="15" customHeight="1">
      <c r="B22" s="54"/>
      <c r="C22" s="456"/>
      <c r="D22" s="450"/>
      <c r="E22" s="449" t="s">
        <v>94</v>
      </c>
      <c r="F22" s="445"/>
      <c r="G22" s="445"/>
      <c r="H22" s="450"/>
      <c r="I22" s="445"/>
      <c r="J22" s="446"/>
      <c r="K22" s="55"/>
      <c r="M22" s="439"/>
    </row>
    <row r="23" spans="2:13" ht="22.5" customHeight="1">
      <c r="B23" s="54"/>
      <c r="C23" s="441"/>
      <c r="D23" s="317"/>
      <c r="E23" s="315"/>
      <c r="F23" s="315"/>
      <c r="G23" s="315"/>
      <c r="H23" s="315"/>
      <c r="I23" s="315"/>
      <c r="J23" s="316"/>
      <c r="K23" s="55"/>
      <c r="M23" s="439"/>
    </row>
    <row r="24" spans="2:13" ht="22.5" customHeight="1">
      <c r="B24" s="54"/>
      <c r="C24" s="441"/>
      <c r="D24" s="317"/>
      <c r="E24" s="315"/>
      <c r="F24" s="315"/>
      <c r="G24" s="315"/>
      <c r="H24" s="315"/>
      <c r="I24" s="315"/>
      <c r="J24" s="316"/>
      <c r="K24" s="55"/>
      <c r="M24" s="439"/>
    </row>
    <row r="25" spans="2:13" ht="22.5" customHeight="1">
      <c r="B25" s="54"/>
      <c r="C25" s="441"/>
      <c r="D25" s="317"/>
      <c r="E25" s="315"/>
      <c r="F25" s="315"/>
      <c r="G25" s="315"/>
      <c r="H25" s="315"/>
      <c r="I25" s="315"/>
      <c r="J25" s="316"/>
      <c r="K25" s="55"/>
      <c r="M25" s="439"/>
    </row>
    <row r="26" spans="2:13" ht="22.5" customHeight="1">
      <c r="B26" s="54"/>
      <c r="C26" s="441"/>
      <c r="D26" s="317"/>
      <c r="E26" s="315"/>
      <c r="F26" s="315"/>
      <c r="G26" s="315"/>
      <c r="H26" s="315"/>
      <c r="I26" s="315"/>
      <c r="J26" s="316"/>
      <c r="K26" s="55"/>
      <c r="M26" s="439"/>
    </row>
    <row r="27" spans="2:13" ht="22.5" customHeight="1">
      <c r="B27" s="54"/>
      <c r="C27" s="441"/>
      <c r="D27" s="317"/>
      <c r="E27" s="315"/>
      <c r="F27" s="315"/>
      <c r="G27" s="315"/>
      <c r="H27" s="315"/>
      <c r="I27" s="315"/>
      <c r="J27" s="316"/>
      <c r="K27" s="55"/>
      <c r="M27" s="439"/>
    </row>
    <row r="28" spans="2:13" ht="22.5" customHeight="1">
      <c r="B28" s="54"/>
      <c r="C28" s="441"/>
      <c r="D28" s="317"/>
      <c r="E28" s="315"/>
      <c r="F28" s="315"/>
      <c r="G28" s="315"/>
      <c r="H28" s="315"/>
      <c r="I28" s="315"/>
      <c r="J28" s="316"/>
      <c r="K28" s="55"/>
      <c r="M28" s="439"/>
    </row>
    <row r="29" spans="2:13" ht="22.5" customHeight="1">
      <c r="B29" s="54"/>
      <c r="C29" s="441" t="s">
        <v>83</v>
      </c>
      <c r="D29" s="317"/>
      <c r="E29" s="315"/>
      <c r="F29" s="315"/>
      <c r="G29" s="315"/>
      <c r="H29" s="315"/>
      <c r="I29" s="315"/>
      <c r="J29" s="316"/>
      <c r="K29" s="55"/>
      <c r="M29" s="439"/>
    </row>
    <row r="30" spans="2:13" ht="15" customHeight="1">
      <c r="B30" s="54"/>
      <c r="C30" s="454" t="s">
        <v>80</v>
      </c>
      <c r="D30" s="455"/>
      <c r="E30" s="61" t="s">
        <v>90</v>
      </c>
      <c r="F30" s="461"/>
      <c r="G30" s="461"/>
      <c r="H30" s="461"/>
      <c r="I30" s="461"/>
      <c r="J30" s="462"/>
      <c r="K30" s="55"/>
      <c r="M30" s="439"/>
    </row>
    <row r="31" spans="2:13" ht="15" customHeight="1">
      <c r="B31" s="54"/>
      <c r="C31" s="457"/>
      <c r="D31" s="458"/>
      <c r="E31" s="62" t="s">
        <v>81</v>
      </c>
      <c r="F31" s="463"/>
      <c r="G31" s="463"/>
      <c r="H31" s="463"/>
      <c r="I31" s="463"/>
      <c r="J31" s="464"/>
      <c r="K31" s="55"/>
      <c r="M31" s="439"/>
    </row>
    <row r="32" spans="2:13" ht="15" customHeight="1" thickBot="1">
      <c r="B32" s="54"/>
      <c r="C32" s="459"/>
      <c r="D32" s="460"/>
      <c r="E32" s="67" t="s">
        <v>82</v>
      </c>
      <c r="F32" s="465"/>
      <c r="G32" s="465"/>
      <c r="H32" s="465"/>
      <c r="I32" s="465"/>
      <c r="J32" s="466"/>
      <c r="K32" s="55"/>
      <c r="M32" s="439"/>
    </row>
    <row r="33" spans="2:13" ht="22.5" customHeight="1">
      <c r="B33" s="56"/>
      <c r="C33" s="9"/>
      <c r="D33" s="9"/>
      <c r="E33" s="9"/>
      <c r="F33" s="9"/>
      <c r="G33" s="9"/>
      <c r="H33" s="9"/>
      <c r="I33" s="9"/>
      <c r="J33" s="9"/>
      <c r="K33" s="57"/>
      <c r="M33" s="439"/>
    </row>
  </sheetData>
  <sheetProtection sheet="1"/>
  <mergeCells count="46">
    <mergeCell ref="D8:J8"/>
    <mergeCell ref="C7:J7"/>
    <mergeCell ref="F12:J12"/>
    <mergeCell ref="F13:J13"/>
    <mergeCell ref="C12:D14"/>
    <mergeCell ref="C9:C10"/>
    <mergeCell ref="D9:F10"/>
    <mergeCell ref="D11:H11"/>
    <mergeCell ref="H9:J9"/>
    <mergeCell ref="H10:J10"/>
    <mergeCell ref="E28:H28"/>
    <mergeCell ref="E23:H23"/>
    <mergeCell ref="E24:H24"/>
    <mergeCell ref="I25:J25"/>
    <mergeCell ref="I26:J26"/>
    <mergeCell ref="I27:J27"/>
    <mergeCell ref="C30:D32"/>
    <mergeCell ref="F30:J30"/>
    <mergeCell ref="F31:J31"/>
    <mergeCell ref="F32:J32"/>
    <mergeCell ref="F14:J14"/>
    <mergeCell ref="C25:D25"/>
    <mergeCell ref="C26:D26"/>
    <mergeCell ref="E25:H25"/>
    <mergeCell ref="E26:H26"/>
    <mergeCell ref="I28:J28"/>
    <mergeCell ref="B2:E2"/>
    <mergeCell ref="B3:K3"/>
    <mergeCell ref="C23:D23"/>
    <mergeCell ref="C24:D24"/>
    <mergeCell ref="I23:J23"/>
    <mergeCell ref="I24:J24"/>
    <mergeCell ref="C19:J19"/>
    <mergeCell ref="E22:H22"/>
    <mergeCell ref="E21:H21"/>
    <mergeCell ref="C21:D22"/>
    <mergeCell ref="M18:M33"/>
    <mergeCell ref="M6:M16"/>
    <mergeCell ref="C29:D29"/>
    <mergeCell ref="C20:D20"/>
    <mergeCell ref="E20:J20"/>
    <mergeCell ref="I21:J22"/>
    <mergeCell ref="E29:J29"/>
    <mergeCell ref="C27:D27"/>
    <mergeCell ref="C28:D28"/>
    <mergeCell ref="E27:H27"/>
  </mergeCells>
  <printOptions/>
  <pageMargins left="0.25" right="0.25" top="0.49" bottom="0.4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shinichi YAMAUCHI</dc:creator>
  <cp:keywords/>
  <dc:description/>
  <cp:lastModifiedBy>金久中学校教師10 　</cp:lastModifiedBy>
  <cp:lastPrinted>2017-06-06T08:01:51Z</cp:lastPrinted>
  <dcterms:created xsi:type="dcterms:W3CDTF">2009-06-13T03:30:17Z</dcterms:created>
  <dcterms:modified xsi:type="dcterms:W3CDTF">2019-03-08T05:43:53Z</dcterms:modified>
  <cp:category/>
  <cp:version/>
  <cp:contentType/>
  <cp:contentStatus/>
</cp:coreProperties>
</file>